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(ﾈｯﾄﾜｰｸ)\20230729横浜ジュニア\"/>
    </mc:Choice>
  </mc:AlternateContent>
  <xr:revisionPtr revIDLastSave="0" documentId="13_ncr:1_{5C77E7A2-C1A8-4128-8ED9-176A6228D0E3}" xr6:coauthVersionLast="47" xr6:coauthVersionMax="47" xr10:uidLastSave="{00000000-0000-0000-0000-000000000000}"/>
  <workbookProtection workbookAlgorithmName="SHA-512" workbookHashValue="P1UpVYCNte4/Wb6Z63na6Hs9MnxNGpgigEigXLtYj1474wj8gptUaEU8gUN7uauBHg0gAbEPU2Yd6EjuHIdIvg==" workbookSaltValue="nrW6ubkALcElHAXnRZIUUA==" workbookSpinCount="100000" lockStructure="1"/>
  <bookViews>
    <workbookView xWindow="-108" yWindow="-108" windowWidth="23256" windowHeight="12576" tabRatio="650" xr2:uid="{00000000-000D-0000-FFFF-FFFF00000000}"/>
  </bookViews>
  <sheets>
    <sheet name="申込書" sheetId="1" r:id="rId1"/>
    <sheet name="個人申込" sheetId="2" r:id="rId2"/>
    <sheet name="リレー申込" sheetId="4" state="hidden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4" state="hidden" r:id="rId8"/>
  </sheets>
  <definedNames>
    <definedName name="_xlnm.Print_Area" localSheetId="2">リレー申込!$A$1:$F$32</definedName>
    <definedName name="_xlnm.Print_Area" localSheetId="1">個人申込!$A$1:$O$128</definedName>
    <definedName name="_xlnm.Print_Area" localSheetId="0">申込書!$A$1:$X$48</definedName>
    <definedName name="_xlnm.Print_Titles" localSheetId="1">個人申込!$1:$5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M7" i="2"/>
  <c r="V7" i="2" l="1"/>
  <c r="T1" i="2"/>
  <c r="AC69" i="2"/>
  <c r="AE7" i="2"/>
  <c r="AC7" i="2"/>
  <c r="AC8" i="2"/>
  <c r="AB69" i="2"/>
  <c r="C64" i="13" s="1"/>
  <c r="AE18" i="1"/>
  <c r="AD18" i="1"/>
  <c r="AB18" i="1"/>
  <c r="AH8" i="2"/>
  <c r="AI8" i="2"/>
  <c r="AJ8" i="2"/>
  <c r="AH9" i="2"/>
  <c r="AI9" i="2"/>
  <c r="AJ9" i="2"/>
  <c r="AH10" i="2"/>
  <c r="AI10" i="2"/>
  <c r="AJ10" i="2"/>
  <c r="AH11" i="2"/>
  <c r="AI11" i="2"/>
  <c r="AJ11" i="2"/>
  <c r="AH12" i="2"/>
  <c r="AI12" i="2"/>
  <c r="AJ12" i="2"/>
  <c r="AH13" i="2"/>
  <c r="AI13" i="2"/>
  <c r="AJ13" i="2"/>
  <c r="AH14" i="2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29" i="2"/>
  <c r="AI29" i="2"/>
  <c r="AJ29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AH35" i="2"/>
  <c r="AI35" i="2"/>
  <c r="AJ35" i="2"/>
  <c r="AH36" i="2"/>
  <c r="AI36" i="2"/>
  <c r="AJ36" i="2"/>
  <c r="AH37" i="2"/>
  <c r="AI37" i="2"/>
  <c r="AJ37" i="2"/>
  <c r="AH38" i="2"/>
  <c r="AI38" i="2"/>
  <c r="AJ38" i="2"/>
  <c r="AH39" i="2"/>
  <c r="AI39" i="2"/>
  <c r="AJ39" i="2"/>
  <c r="AH40" i="2"/>
  <c r="AI40" i="2"/>
  <c r="AJ40" i="2"/>
  <c r="AH41" i="2"/>
  <c r="AI41" i="2"/>
  <c r="AJ41" i="2"/>
  <c r="AH42" i="2"/>
  <c r="AI42" i="2"/>
  <c r="AJ42" i="2"/>
  <c r="AH43" i="2"/>
  <c r="AI43" i="2"/>
  <c r="AJ43" i="2"/>
  <c r="AH44" i="2"/>
  <c r="AI44" i="2"/>
  <c r="AJ44" i="2"/>
  <c r="AH45" i="2"/>
  <c r="AI45" i="2"/>
  <c r="AJ45" i="2"/>
  <c r="AH46" i="2"/>
  <c r="AI46" i="2"/>
  <c r="AJ46" i="2"/>
  <c r="AH47" i="2"/>
  <c r="AI47" i="2"/>
  <c r="AJ47" i="2"/>
  <c r="AH48" i="2"/>
  <c r="AI48" i="2"/>
  <c r="AJ48" i="2"/>
  <c r="AH49" i="2"/>
  <c r="AI49" i="2"/>
  <c r="AJ49" i="2"/>
  <c r="AH50" i="2"/>
  <c r="AI50" i="2"/>
  <c r="AJ50" i="2"/>
  <c r="AH51" i="2"/>
  <c r="AI51" i="2"/>
  <c r="AJ51" i="2"/>
  <c r="AH52" i="2"/>
  <c r="AI52" i="2"/>
  <c r="AJ52" i="2"/>
  <c r="AH53" i="2"/>
  <c r="AI53" i="2"/>
  <c r="AJ53" i="2"/>
  <c r="AH54" i="2"/>
  <c r="AI54" i="2"/>
  <c r="AJ54" i="2"/>
  <c r="AH55" i="2"/>
  <c r="AI55" i="2"/>
  <c r="AJ55" i="2"/>
  <c r="AH56" i="2"/>
  <c r="AI56" i="2"/>
  <c r="AJ56" i="2"/>
  <c r="AH57" i="2"/>
  <c r="AI57" i="2"/>
  <c r="AJ57" i="2"/>
  <c r="AH58" i="2"/>
  <c r="AI58" i="2"/>
  <c r="AJ58" i="2"/>
  <c r="AH59" i="2"/>
  <c r="AI59" i="2"/>
  <c r="AJ59" i="2"/>
  <c r="AH60" i="2"/>
  <c r="AI60" i="2"/>
  <c r="AJ60" i="2"/>
  <c r="AH61" i="2"/>
  <c r="AI61" i="2"/>
  <c r="AJ61" i="2"/>
  <c r="AH62" i="2"/>
  <c r="AI62" i="2"/>
  <c r="AJ62" i="2"/>
  <c r="AH63" i="2"/>
  <c r="AI63" i="2"/>
  <c r="AJ63" i="2"/>
  <c r="AH64" i="2"/>
  <c r="AI64" i="2"/>
  <c r="AJ64" i="2"/>
  <c r="AH65" i="2"/>
  <c r="AI65" i="2"/>
  <c r="AJ65" i="2"/>
  <c r="AH66" i="2"/>
  <c r="AI66" i="2"/>
  <c r="AJ66" i="2"/>
  <c r="AH69" i="2"/>
  <c r="AI69" i="2"/>
  <c r="AJ69" i="2"/>
  <c r="AH70" i="2"/>
  <c r="AI70" i="2"/>
  <c r="AJ70" i="2"/>
  <c r="AH71" i="2"/>
  <c r="AI71" i="2"/>
  <c r="AJ71" i="2"/>
  <c r="AH72" i="2"/>
  <c r="AI72" i="2"/>
  <c r="AJ72" i="2"/>
  <c r="AH73" i="2"/>
  <c r="AI73" i="2"/>
  <c r="AJ73" i="2"/>
  <c r="AH74" i="2"/>
  <c r="AI74" i="2"/>
  <c r="AJ74" i="2"/>
  <c r="AH75" i="2"/>
  <c r="AI75" i="2"/>
  <c r="AJ75" i="2"/>
  <c r="AH76" i="2"/>
  <c r="AI76" i="2"/>
  <c r="AJ76" i="2"/>
  <c r="AH77" i="2"/>
  <c r="AI77" i="2"/>
  <c r="AJ77" i="2"/>
  <c r="AH78" i="2"/>
  <c r="AI78" i="2"/>
  <c r="AJ78" i="2"/>
  <c r="AH79" i="2"/>
  <c r="AI79" i="2"/>
  <c r="AJ79" i="2"/>
  <c r="AH80" i="2"/>
  <c r="AI80" i="2"/>
  <c r="AJ80" i="2"/>
  <c r="AH81" i="2"/>
  <c r="AI81" i="2"/>
  <c r="AJ81" i="2"/>
  <c r="AH82" i="2"/>
  <c r="AI82" i="2"/>
  <c r="AJ82" i="2"/>
  <c r="AH83" i="2"/>
  <c r="AI83" i="2"/>
  <c r="AJ83" i="2"/>
  <c r="AH84" i="2"/>
  <c r="AI84" i="2"/>
  <c r="AJ84" i="2"/>
  <c r="AH85" i="2"/>
  <c r="AI85" i="2"/>
  <c r="AJ85" i="2"/>
  <c r="AH86" i="2"/>
  <c r="AI86" i="2"/>
  <c r="AJ86" i="2"/>
  <c r="AH87" i="2"/>
  <c r="AI87" i="2"/>
  <c r="AJ87" i="2"/>
  <c r="AH88" i="2"/>
  <c r="AI88" i="2"/>
  <c r="AJ88" i="2"/>
  <c r="AH89" i="2"/>
  <c r="AI89" i="2"/>
  <c r="AJ89" i="2"/>
  <c r="AH90" i="2"/>
  <c r="AI90" i="2"/>
  <c r="AJ90" i="2"/>
  <c r="AH91" i="2"/>
  <c r="AI91" i="2"/>
  <c r="AJ91" i="2"/>
  <c r="AH92" i="2"/>
  <c r="AI92" i="2"/>
  <c r="AJ92" i="2"/>
  <c r="AH93" i="2"/>
  <c r="AI93" i="2"/>
  <c r="AJ93" i="2"/>
  <c r="AH94" i="2"/>
  <c r="AI94" i="2"/>
  <c r="AJ94" i="2"/>
  <c r="AH95" i="2"/>
  <c r="AI95" i="2"/>
  <c r="AJ95" i="2"/>
  <c r="AH96" i="2"/>
  <c r="AI96" i="2"/>
  <c r="AJ96" i="2"/>
  <c r="AH97" i="2"/>
  <c r="AI97" i="2"/>
  <c r="AJ97" i="2"/>
  <c r="AH98" i="2"/>
  <c r="AI98" i="2"/>
  <c r="AJ98" i="2"/>
  <c r="AH99" i="2"/>
  <c r="AI99" i="2"/>
  <c r="AJ99" i="2"/>
  <c r="AH100" i="2"/>
  <c r="AI100" i="2"/>
  <c r="AJ100" i="2"/>
  <c r="AH101" i="2"/>
  <c r="AI101" i="2"/>
  <c r="AJ101" i="2"/>
  <c r="AH102" i="2"/>
  <c r="AI102" i="2"/>
  <c r="AJ102" i="2"/>
  <c r="AH103" i="2"/>
  <c r="AI103" i="2"/>
  <c r="AJ103" i="2"/>
  <c r="AH104" i="2"/>
  <c r="AI104" i="2"/>
  <c r="AJ104" i="2"/>
  <c r="AH105" i="2"/>
  <c r="AI105" i="2"/>
  <c r="AJ105" i="2"/>
  <c r="AH106" i="2"/>
  <c r="AI106" i="2"/>
  <c r="AJ106" i="2"/>
  <c r="AH107" i="2"/>
  <c r="AI107" i="2"/>
  <c r="AJ107" i="2"/>
  <c r="AH108" i="2"/>
  <c r="AI108" i="2"/>
  <c r="AJ108" i="2"/>
  <c r="AH109" i="2"/>
  <c r="AI109" i="2"/>
  <c r="AJ109" i="2"/>
  <c r="AH110" i="2"/>
  <c r="AI110" i="2"/>
  <c r="AJ110" i="2"/>
  <c r="AH111" i="2"/>
  <c r="AI111" i="2"/>
  <c r="AJ111" i="2"/>
  <c r="AH112" i="2"/>
  <c r="AI112" i="2"/>
  <c r="AJ112" i="2"/>
  <c r="AH113" i="2"/>
  <c r="AI113" i="2"/>
  <c r="AJ113" i="2"/>
  <c r="AH114" i="2"/>
  <c r="AI114" i="2"/>
  <c r="AJ114" i="2"/>
  <c r="AH115" i="2"/>
  <c r="AI115" i="2"/>
  <c r="AJ115" i="2"/>
  <c r="AH116" i="2"/>
  <c r="AI116" i="2"/>
  <c r="AJ116" i="2"/>
  <c r="AH117" i="2"/>
  <c r="AI117" i="2"/>
  <c r="AJ117" i="2"/>
  <c r="AH118" i="2"/>
  <c r="AI118" i="2"/>
  <c r="AJ118" i="2"/>
  <c r="AH119" i="2"/>
  <c r="AI119" i="2"/>
  <c r="AJ119" i="2"/>
  <c r="AH120" i="2"/>
  <c r="AI120" i="2"/>
  <c r="AJ120" i="2"/>
  <c r="AH121" i="2"/>
  <c r="AI121" i="2"/>
  <c r="AJ121" i="2"/>
  <c r="AH122" i="2"/>
  <c r="AI122" i="2"/>
  <c r="AJ122" i="2"/>
  <c r="AH123" i="2"/>
  <c r="AI123" i="2"/>
  <c r="AJ123" i="2"/>
  <c r="AH124" i="2"/>
  <c r="AI124" i="2"/>
  <c r="AJ124" i="2"/>
  <c r="AH125" i="2"/>
  <c r="AI125" i="2"/>
  <c r="AJ125" i="2"/>
  <c r="AH126" i="2"/>
  <c r="AI126" i="2"/>
  <c r="AJ126" i="2"/>
  <c r="AH127" i="2"/>
  <c r="AI127" i="2"/>
  <c r="AJ127" i="2"/>
  <c r="AH128" i="2"/>
  <c r="AI128" i="2"/>
  <c r="AJ128" i="2"/>
  <c r="AJ7" i="2"/>
  <c r="AI7" i="2"/>
  <c r="AH7" i="2"/>
  <c r="AJ130" i="2"/>
  <c r="AI130" i="2"/>
  <c r="AH130" i="2"/>
  <c r="AJ129" i="2"/>
  <c r="AI129" i="2"/>
  <c r="AH129" i="2"/>
  <c r="J32" i="4"/>
  <c r="Q22" i="1" s="1"/>
  <c r="P3" i="7" s="1"/>
  <c r="J25" i="4"/>
  <c r="Q21" i="1" s="1"/>
  <c r="O3" i="7" s="1"/>
  <c r="J18" i="4"/>
  <c r="H22" i="1" s="1"/>
  <c r="N3" i="7" s="1"/>
  <c r="J11" i="4"/>
  <c r="H21" i="1" s="1"/>
  <c r="H32" i="4"/>
  <c r="I32" i="4" s="1"/>
  <c r="H31" i="4"/>
  <c r="H30" i="4"/>
  <c r="D25" i="14" s="1"/>
  <c r="H29" i="4"/>
  <c r="D24" i="14" s="1"/>
  <c r="H28" i="4"/>
  <c r="D23" i="14" s="1"/>
  <c r="H25" i="4"/>
  <c r="D20" i="14" s="1"/>
  <c r="H24" i="4"/>
  <c r="I24" i="4" s="1"/>
  <c r="H23" i="4"/>
  <c r="I23" i="4" s="1"/>
  <c r="H22" i="4"/>
  <c r="D17" i="14"/>
  <c r="H21" i="4"/>
  <c r="D16" i="14" s="1"/>
  <c r="H18" i="4"/>
  <c r="I18" i="4" s="1"/>
  <c r="H17" i="4"/>
  <c r="D12" i="14" s="1"/>
  <c r="H16" i="4"/>
  <c r="I16" i="4" s="1"/>
  <c r="H15" i="4"/>
  <c r="I15" i="4" s="1"/>
  <c r="H14" i="4"/>
  <c r="I14" i="4" s="1"/>
  <c r="H11" i="4"/>
  <c r="I11" i="4" s="1"/>
  <c r="H10" i="4"/>
  <c r="I10" i="4" s="1"/>
  <c r="H9" i="4"/>
  <c r="D4" i="14" s="1"/>
  <c r="H8" i="4"/>
  <c r="D3" i="14" s="1"/>
  <c r="H7" i="4"/>
  <c r="D2" i="14" s="1"/>
  <c r="B32" i="4"/>
  <c r="A32" i="4" s="1"/>
  <c r="B31" i="4"/>
  <c r="A31" i="4" s="1"/>
  <c r="B30" i="4"/>
  <c r="A30" i="4" s="1"/>
  <c r="B29" i="4"/>
  <c r="A29" i="4" s="1"/>
  <c r="B25" i="4"/>
  <c r="A25" i="4" s="1"/>
  <c r="B24" i="4"/>
  <c r="A24" i="4" s="1"/>
  <c r="B23" i="4"/>
  <c r="A23" i="4" s="1"/>
  <c r="B22" i="4"/>
  <c r="A22" i="4" s="1"/>
  <c r="B21" i="4"/>
  <c r="A21" i="4" s="1"/>
  <c r="B18" i="4"/>
  <c r="A18" i="4" s="1"/>
  <c r="B17" i="4"/>
  <c r="A17" i="4" s="1"/>
  <c r="B16" i="4"/>
  <c r="A16" i="4" s="1"/>
  <c r="B15" i="4"/>
  <c r="A15" i="4" s="1"/>
  <c r="B14" i="4"/>
  <c r="A14" i="4" s="1"/>
  <c r="B11" i="4"/>
  <c r="A11" i="4" s="1"/>
  <c r="B10" i="4"/>
  <c r="A10" i="4" s="1"/>
  <c r="B3" i="4"/>
  <c r="AK11" i="2"/>
  <c r="AK12" i="2"/>
  <c r="AL12" i="2" s="1"/>
  <c r="G7" i="12" s="1"/>
  <c r="AK13" i="2"/>
  <c r="AL13" i="2" s="1"/>
  <c r="G8" i="12" s="1"/>
  <c r="AK14" i="2"/>
  <c r="AK15" i="2"/>
  <c r="AL15" i="2" s="1"/>
  <c r="G10" i="12" s="1"/>
  <c r="AK16" i="2"/>
  <c r="O16" i="2" s="1"/>
  <c r="AK17" i="2"/>
  <c r="AM17" i="2" s="1"/>
  <c r="H12" i="12" s="1"/>
  <c r="AK18" i="2"/>
  <c r="AM18" i="2" s="1"/>
  <c r="H13" i="12" s="1"/>
  <c r="AK19" i="2"/>
  <c r="O19" i="2" s="1"/>
  <c r="AK20" i="2"/>
  <c r="O20" i="2" s="1"/>
  <c r="AK21" i="2"/>
  <c r="AL21" i="2" s="1"/>
  <c r="G16" i="12" s="1"/>
  <c r="AK22" i="2"/>
  <c r="O22" i="2" s="1"/>
  <c r="AK23" i="2"/>
  <c r="AM23" i="2" s="1"/>
  <c r="H18" i="12" s="1"/>
  <c r="AK24" i="2"/>
  <c r="AL24" i="2" s="1"/>
  <c r="G19" i="12" s="1"/>
  <c r="AK25" i="2"/>
  <c r="AL25" i="2" s="1"/>
  <c r="G20" i="12" s="1"/>
  <c r="AK26" i="2"/>
  <c r="AL26" i="2" s="1"/>
  <c r="G21" i="12" s="1"/>
  <c r="AK27" i="2"/>
  <c r="AK28" i="2"/>
  <c r="AK29" i="2"/>
  <c r="O29" i="2" s="1"/>
  <c r="AK30" i="2"/>
  <c r="O30" i="2" s="1"/>
  <c r="AK31" i="2"/>
  <c r="O31" i="2" s="1"/>
  <c r="AK32" i="2"/>
  <c r="O32" i="2" s="1"/>
  <c r="AK33" i="2"/>
  <c r="AK34" i="2"/>
  <c r="AM34" i="2" s="1"/>
  <c r="H29" i="12" s="1"/>
  <c r="AK35" i="2"/>
  <c r="AM35" i="2" s="1"/>
  <c r="H30" i="12" s="1"/>
  <c r="AK36" i="2"/>
  <c r="O36" i="2" s="1"/>
  <c r="AK37" i="2"/>
  <c r="AK38" i="2"/>
  <c r="AL38" i="2" s="1"/>
  <c r="G33" i="12" s="1"/>
  <c r="AK39" i="2"/>
  <c r="AM39" i="2" s="1"/>
  <c r="H34" i="12" s="1"/>
  <c r="AK40" i="2"/>
  <c r="AM40" i="2" s="1"/>
  <c r="H35" i="12" s="1"/>
  <c r="AK41" i="2"/>
  <c r="AK42" i="2"/>
  <c r="AM42" i="2" s="1"/>
  <c r="H37" i="12" s="1"/>
  <c r="AK43" i="2"/>
  <c r="AL43" i="2" s="1"/>
  <c r="G38" i="12" s="1"/>
  <c r="AK44" i="2"/>
  <c r="AK45" i="2"/>
  <c r="AL45" i="2" s="1"/>
  <c r="G40" i="12" s="1"/>
  <c r="AK46" i="2"/>
  <c r="AM46" i="2" s="1"/>
  <c r="H41" i="12" s="1"/>
  <c r="AK47" i="2"/>
  <c r="AK48" i="2"/>
  <c r="AL48" i="2" s="1"/>
  <c r="G43" i="12" s="1"/>
  <c r="AK49" i="2"/>
  <c r="AM49" i="2" s="1"/>
  <c r="H44" i="12" s="1"/>
  <c r="AK50" i="2"/>
  <c r="AM50" i="2" s="1"/>
  <c r="H45" i="12" s="1"/>
  <c r="AK51" i="2"/>
  <c r="AL51" i="2" s="1"/>
  <c r="G46" i="12" s="1"/>
  <c r="AK52" i="2"/>
  <c r="AL52" i="2" s="1"/>
  <c r="G47" i="12" s="1"/>
  <c r="AK53" i="2"/>
  <c r="AL53" i="2" s="1"/>
  <c r="G48" i="12" s="1"/>
  <c r="AK54" i="2"/>
  <c r="AK55" i="2"/>
  <c r="AL55" i="2" s="1"/>
  <c r="G50" i="12" s="1"/>
  <c r="AK56" i="2"/>
  <c r="O56" i="2" s="1"/>
  <c r="AK57" i="2"/>
  <c r="O57" i="2" s="1"/>
  <c r="AK58" i="2"/>
  <c r="O58" i="2" s="1"/>
  <c r="AK59" i="2"/>
  <c r="O59" i="2" s="1"/>
  <c r="AK60" i="2"/>
  <c r="AM60" i="2" s="1"/>
  <c r="H55" i="12" s="1"/>
  <c r="AK61" i="2"/>
  <c r="AK62" i="2"/>
  <c r="AK63" i="2"/>
  <c r="AL63" i="2" s="1"/>
  <c r="G58" i="12" s="1"/>
  <c r="AK64" i="2"/>
  <c r="AK65" i="2"/>
  <c r="O65" i="2" s="1"/>
  <c r="AK66" i="2"/>
  <c r="O66" i="2" s="1"/>
  <c r="AK70" i="2"/>
  <c r="O70" i="2" s="1"/>
  <c r="AK71" i="2"/>
  <c r="AK72" i="2"/>
  <c r="O72" i="2" s="1"/>
  <c r="AK73" i="2"/>
  <c r="AM73" i="2" s="1"/>
  <c r="H68" i="12" s="1"/>
  <c r="AK74" i="2"/>
  <c r="AM74" i="2" s="1"/>
  <c r="H69" i="12" s="1"/>
  <c r="AK75" i="2"/>
  <c r="AM75" i="2" s="1"/>
  <c r="H70" i="12" s="1"/>
  <c r="AK76" i="2"/>
  <c r="AL76" i="2" s="1"/>
  <c r="G71" i="12" s="1"/>
  <c r="AK77" i="2"/>
  <c r="O77" i="2" s="1"/>
  <c r="AK78" i="2"/>
  <c r="AL78" i="2" s="1"/>
  <c r="G73" i="12" s="1"/>
  <c r="AK79" i="2"/>
  <c r="AK80" i="2"/>
  <c r="AL80" i="2" s="1"/>
  <c r="G75" i="12" s="1"/>
  <c r="AK81" i="2"/>
  <c r="AL81" i="2" s="1"/>
  <c r="G76" i="12" s="1"/>
  <c r="AK82" i="2"/>
  <c r="AK83" i="2"/>
  <c r="AM83" i="2" s="1"/>
  <c r="H78" i="12" s="1"/>
  <c r="AK84" i="2"/>
  <c r="AM84" i="2" s="1"/>
  <c r="H79" i="12" s="1"/>
  <c r="AK85" i="2"/>
  <c r="O85" i="2" s="1"/>
  <c r="AK86" i="2"/>
  <c r="AK87" i="2"/>
  <c r="O87" i="2" s="1"/>
  <c r="AK88" i="2"/>
  <c r="AM88" i="2" s="1"/>
  <c r="H83" i="12" s="1"/>
  <c r="AK89" i="2"/>
  <c r="AK90" i="2"/>
  <c r="AL90" i="2" s="1"/>
  <c r="G85" i="12" s="1"/>
  <c r="AK91" i="2"/>
  <c r="AL91" i="2" s="1"/>
  <c r="G86" i="12" s="1"/>
  <c r="AK92" i="2"/>
  <c r="AK93" i="2"/>
  <c r="AK94" i="2"/>
  <c r="O94" i="2" s="1"/>
  <c r="AK95" i="2"/>
  <c r="AM95" i="2" s="1"/>
  <c r="H90" i="12" s="1"/>
  <c r="AK96" i="2"/>
  <c r="O96" i="2" s="1"/>
  <c r="AK97" i="2"/>
  <c r="AM97" i="2" s="1"/>
  <c r="H92" i="12" s="1"/>
  <c r="AK98" i="2"/>
  <c r="AK99" i="2"/>
  <c r="AK100" i="2"/>
  <c r="AM100" i="2" s="1"/>
  <c r="H95" i="12" s="1"/>
  <c r="AK101" i="2"/>
  <c r="AK102" i="2"/>
  <c r="AM102" i="2" s="1"/>
  <c r="H97" i="12" s="1"/>
  <c r="AK103" i="2"/>
  <c r="AK104" i="2"/>
  <c r="AL104" i="2" s="1"/>
  <c r="G99" i="12" s="1"/>
  <c r="AK105" i="2"/>
  <c r="O105" i="2" s="1"/>
  <c r="AK106" i="2"/>
  <c r="AL106" i="2" s="1"/>
  <c r="G101" i="12" s="1"/>
  <c r="AK107" i="2"/>
  <c r="AL107" i="2" s="1"/>
  <c r="G102" i="12" s="1"/>
  <c r="AK108" i="2"/>
  <c r="AM108" i="2" s="1"/>
  <c r="H103" i="12" s="1"/>
  <c r="AK109" i="2"/>
  <c r="AL109" i="2" s="1"/>
  <c r="G104" i="12" s="1"/>
  <c r="AK110" i="2"/>
  <c r="AM110" i="2" s="1"/>
  <c r="H105" i="12" s="1"/>
  <c r="AK111" i="2"/>
  <c r="AK112" i="2"/>
  <c r="AM112" i="2" s="1"/>
  <c r="H107" i="12" s="1"/>
  <c r="AK113" i="2"/>
  <c r="O113" i="2" s="1"/>
  <c r="AK114" i="2"/>
  <c r="AK115" i="2"/>
  <c r="AK116" i="2"/>
  <c r="AL116" i="2" s="1"/>
  <c r="G111" i="12" s="1"/>
  <c r="AK117" i="2"/>
  <c r="AK118" i="2"/>
  <c r="O118" i="2" s="1"/>
  <c r="AK119" i="2"/>
  <c r="AL119" i="2" s="1"/>
  <c r="G114" i="12" s="1"/>
  <c r="AK120" i="2"/>
  <c r="AK121" i="2"/>
  <c r="AM121" i="2" s="1"/>
  <c r="H116" i="12" s="1"/>
  <c r="AK122" i="2"/>
  <c r="O122" i="2" s="1"/>
  <c r="AK123" i="2"/>
  <c r="AK124" i="2"/>
  <c r="AK125" i="2"/>
  <c r="AL125" i="2" s="1"/>
  <c r="G120" i="12" s="1"/>
  <c r="AK126" i="2"/>
  <c r="AM126" i="2" s="1"/>
  <c r="H121" i="12" s="1"/>
  <c r="AK127" i="2"/>
  <c r="AL127" i="2" s="1"/>
  <c r="G122" i="12" s="1"/>
  <c r="AK128" i="2"/>
  <c r="AM128" i="2" s="1"/>
  <c r="H123" i="12" s="1"/>
  <c r="Y8" i="2"/>
  <c r="B3" i="13" s="1"/>
  <c r="Z8" i="2"/>
  <c r="B125" i="13" s="1"/>
  <c r="AA8" i="2"/>
  <c r="B247" i="13" s="1"/>
  <c r="Y9" i="2"/>
  <c r="B4" i="13" s="1"/>
  <c r="Z9" i="2"/>
  <c r="B126" i="13" s="1"/>
  <c r="AA9" i="2"/>
  <c r="B248" i="13" s="1"/>
  <c r="Y10" i="2"/>
  <c r="B5" i="13" s="1"/>
  <c r="Z10" i="2"/>
  <c r="B127" i="13" s="1"/>
  <c r="AA10" i="2"/>
  <c r="B249" i="13" s="1"/>
  <c r="Y11" i="2"/>
  <c r="B6" i="13" s="1"/>
  <c r="Z11" i="2"/>
  <c r="B128" i="13" s="1"/>
  <c r="AA11" i="2"/>
  <c r="B250" i="13" s="1"/>
  <c r="Y12" i="2"/>
  <c r="B7" i="13" s="1"/>
  <c r="Z12" i="2"/>
  <c r="B129" i="13" s="1"/>
  <c r="AA12" i="2"/>
  <c r="B251" i="13" s="1"/>
  <c r="Y13" i="2"/>
  <c r="B8" i="13" s="1"/>
  <c r="Z13" i="2"/>
  <c r="B130" i="13" s="1"/>
  <c r="AA13" i="2"/>
  <c r="B252" i="13" s="1"/>
  <c r="Y14" i="2"/>
  <c r="B9" i="13" s="1"/>
  <c r="Z14" i="2"/>
  <c r="B131" i="13" s="1"/>
  <c r="AA14" i="2"/>
  <c r="B253" i="13" s="1"/>
  <c r="Y15" i="2"/>
  <c r="B10" i="13" s="1"/>
  <c r="Z15" i="2"/>
  <c r="B132" i="13" s="1"/>
  <c r="AA15" i="2"/>
  <c r="B254" i="13" s="1"/>
  <c r="Y16" i="2"/>
  <c r="B11" i="13" s="1"/>
  <c r="Z16" i="2"/>
  <c r="B133" i="13" s="1"/>
  <c r="AA16" i="2"/>
  <c r="B255" i="13" s="1"/>
  <c r="Y17" i="2"/>
  <c r="B12" i="13" s="1"/>
  <c r="Z17" i="2"/>
  <c r="B134" i="13" s="1"/>
  <c r="AA17" i="2"/>
  <c r="B256" i="13" s="1"/>
  <c r="Y18" i="2"/>
  <c r="B13" i="13" s="1"/>
  <c r="Z18" i="2"/>
  <c r="B135" i="13" s="1"/>
  <c r="AA18" i="2"/>
  <c r="B257" i="13" s="1"/>
  <c r="Y19" i="2"/>
  <c r="B14" i="13" s="1"/>
  <c r="Z19" i="2"/>
  <c r="B136" i="13" s="1"/>
  <c r="AA19" i="2"/>
  <c r="B258" i="13" s="1"/>
  <c r="Y20" i="2"/>
  <c r="B15" i="13" s="1"/>
  <c r="Z20" i="2"/>
  <c r="B137" i="13" s="1"/>
  <c r="AA20" i="2"/>
  <c r="B259" i="13" s="1"/>
  <c r="Y21" i="2"/>
  <c r="B16" i="13" s="1"/>
  <c r="Z21" i="2"/>
  <c r="B138" i="13" s="1"/>
  <c r="AA21" i="2"/>
  <c r="B260" i="13" s="1"/>
  <c r="Y22" i="2"/>
  <c r="B17" i="13" s="1"/>
  <c r="Z22" i="2"/>
  <c r="B139" i="13" s="1"/>
  <c r="AA22" i="2"/>
  <c r="B261" i="13" s="1"/>
  <c r="Y23" i="2"/>
  <c r="B18" i="13" s="1"/>
  <c r="Z23" i="2"/>
  <c r="B140" i="13" s="1"/>
  <c r="AA23" i="2"/>
  <c r="B262" i="13" s="1"/>
  <c r="Y24" i="2"/>
  <c r="B19" i="13" s="1"/>
  <c r="Z24" i="2"/>
  <c r="B141" i="13" s="1"/>
  <c r="AA24" i="2"/>
  <c r="B263" i="13" s="1"/>
  <c r="Y25" i="2"/>
  <c r="B20" i="13" s="1"/>
  <c r="Z25" i="2"/>
  <c r="B142" i="13" s="1"/>
  <c r="AA25" i="2"/>
  <c r="B264" i="13" s="1"/>
  <c r="Y26" i="2"/>
  <c r="B21" i="13" s="1"/>
  <c r="Z26" i="2"/>
  <c r="B143" i="13" s="1"/>
  <c r="AA26" i="2"/>
  <c r="B265" i="13" s="1"/>
  <c r="Y27" i="2"/>
  <c r="B22" i="13" s="1"/>
  <c r="Z27" i="2"/>
  <c r="B144" i="13" s="1"/>
  <c r="AA27" i="2"/>
  <c r="B266" i="13" s="1"/>
  <c r="Y28" i="2"/>
  <c r="B23" i="13" s="1"/>
  <c r="Z28" i="2"/>
  <c r="B145" i="13" s="1"/>
  <c r="AA28" i="2"/>
  <c r="B267" i="13" s="1"/>
  <c r="Y29" i="2"/>
  <c r="B24" i="13" s="1"/>
  <c r="Z29" i="2"/>
  <c r="B146" i="13" s="1"/>
  <c r="AA29" i="2"/>
  <c r="B268" i="13" s="1"/>
  <c r="Y30" i="2"/>
  <c r="B25" i="13" s="1"/>
  <c r="Z30" i="2"/>
  <c r="AA30" i="2"/>
  <c r="B269" i="13" s="1"/>
  <c r="Y31" i="2"/>
  <c r="B26" i="13" s="1"/>
  <c r="Z31" i="2"/>
  <c r="B148" i="13" s="1"/>
  <c r="AA31" i="2"/>
  <c r="B270" i="13" s="1"/>
  <c r="Y32" i="2"/>
  <c r="B27" i="13" s="1"/>
  <c r="Z32" i="2"/>
  <c r="B149" i="13" s="1"/>
  <c r="AA32" i="2"/>
  <c r="B271" i="13" s="1"/>
  <c r="Y33" i="2"/>
  <c r="B28" i="13" s="1"/>
  <c r="Z33" i="2"/>
  <c r="B150" i="13" s="1"/>
  <c r="AA33" i="2"/>
  <c r="B272" i="13" s="1"/>
  <c r="Y34" i="2"/>
  <c r="B29" i="13" s="1"/>
  <c r="Z34" i="2"/>
  <c r="B151" i="13" s="1"/>
  <c r="AA34" i="2"/>
  <c r="B273" i="13" s="1"/>
  <c r="Y35" i="2"/>
  <c r="B30" i="13" s="1"/>
  <c r="Z35" i="2"/>
  <c r="B152" i="13" s="1"/>
  <c r="AA35" i="2"/>
  <c r="B274" i="13" s="1"/>
  <c r="Y36" i="2"/>
  <c r="B31" i="13" s="1"/>
  <c r="Z36" i="2"/>
  <c r="B153" i="13" s="1"/>
  <c r="AA36" i="2"/>
  <c r="B275" i="13" s="1"/>
  <c r="Y37" i="2"/>
  <c r="B32" i="13" s="1"/>
  <c r="Z37" i="2"/>
  <c r="B154" i="13" s="1"/>
  <c r="AA37" i="2"/>
  <c r="B276" i="13" s="1"/>
  <c r="Y38" i="2"/>
  <c r="B33" i="13" s="1"/>
  <c r="Z38" i="2"/>
  <c r="B155" i="13" s="1"/>
  <c r="AA38" i="2"/>
  <c r="B277" i="13" s="1"/>
  <c r="Y39" i="2"/>
  <c r="B34" i="13" s="1"/>
  <c r="Z39" i="2"/>
  <c r="B156" i="13" s="1"/>
  <c r="AA39" i="2"/>
  <c r="B278" i="13" s="1"/>
  <c r="Y40" i="2"/>
  <c r="B35" i="13" s="1"/>
  <c r="Z40" i="2"/>
  <c r="B157" i="13" s="1"/>
  <c r="AA40" i="2"/>
  <c r="B279" i="13" s="1"/>
  <c r="Y41" i="2"/>
  <c r="B36" i="13" s="1"/>
  <c r="Z41" i="2"/>
  <c r="B158" i="13" s="1"/>
  <c r="AA41" i="2"/>
  <c r="B280" i="13" s="1"/>
  <c r="Y42" i="2"/>
  <c r="B37" i="13" s="1"/>
  <c r="Z42" i="2"/>
  <c r="B159" i="13" s="1"/>
  <c r="AA42" i="2"/>
  <c r="B281" i="13" s="1"/>
  <c r="Y43" i="2"/>
  <c r="B38" i="13" s="1"/>
  <c r="Z43" i="2"/>
  <c r="B160" i="13" s="1"/>
  <c r="AA43" i="2"/>
  <c r="B282" i="13" s="1"/>
  <c r="Y44" i="2"/>
  <c r="B39" i="13" s="1"/>
  <c r="Z44" i="2"/>
  <c r="B161" i="13" s="1"/>
  <c r="AA44" i="2"/>
  <c r="B283" i="13" s="1"/>
  <c r="Y45" i="2"/>
  <c r="B40" i="13" s="1"/>
  <c r="Z45" i="2"/>
  <c r="B162" i="13" s="1"/>
  <c r="AA45" i="2"/>
  <c r="B284" i="13" s="1"/>
  <c r="Y46" i="2"/>
  <c r="B41" i="13" s="1"/>
  <c r="Z46" i="2"/>
  <c r="B163" i="13" s="1"/>
  <c r="AA46" i="2"/>
  <c r="B285" i="13" s="1"/>
  <c r="Y47" i="2"/>
  <c r="B42" i="13" s="1"/>
  <c r="Z47" i="2"/>
  <c r="B164" i="13" s="1"/>
  <c r="AA47" i="2"/>
  <c r="B286" i="13" s="1"/>
  <c r="Y48" i="2"/>
  <c r="B43" i="13" s="1"/>
  <c r="Z48" i="2"/>
  <c r="B165" i="13" s="1"/>
  <c r="AA48" i="2"/>
  <c r="B287" i="13" s="1"/>
  <c r="Y49" i="2"/>
  <c r="B44" i="13" s="1"/>
  <c r="Z49" i="2"/>
  <c r="B166" i="13" s="1"/>
  <c r="AA49" i="2"/>
  <c r="B288" i="13" s="1"/>
  <c r="Y50" i="2"/>
  <c r="B45" i="13" s="1"/>
  <c r="Z50" i="2"/>
  <c r="B167" i="13" s="1"/>
  <c r="AA50" i="2"/>
  <c r="B289" i="13" s="1"/>
  <c r="Y51" i="2"/>
  <c r="B46" i="13" s="1"/>
  <c r="Z51" i="2"/>
  <c r="B168" i="13" s="1"/>
  <c r="AA51" i="2"/>
  <c r="B290" i="13" s="1"/>
  <c r="Y52" i="2"/>
  <c r="B47" i="13" s="1"/>
  <c r="Z52" i="2"/>
  <c r="B169" i="13" s="1"/>
  <c r="AA52" i="2"/>
  <c r="B291" i="13" s="1"/>
  <c r="Y53" i="2"/>
  <c r="B48" i="13" s="1"/>
  <c r="Z53" i="2"/>
  <c r="B170" i="13" s="1"/>
  <c r="AA53" i="2"/>
  <c r="B292" i="13" s="1"/>
  <c r="Y54" i="2"/>
  <c r="B49" i="13" s="1"/>
  <c r="Z54" i="2"/>
  <c r="B171" i="13" s="1"/>
  <c r="AA54" i="2"/>
  <c r="B293" i="13" s="1"/>
  <c r="Y55" i="2"/>
  <c r="B50" i="13" s="1"/>
  <c r="Z55" i="2"/>
  <c r="B172" i="13" s="1"/>
  <c r="AA55" i="2"/>
  <c r="B294" i="13" s="1"/>
  <c r="Y56" i="2"/>
  <c r="B51" i="13" s="1"/>
  <c r="Z56" i="2"/>
  <c r="B173" i="13" s="1"/>
  <c r="AA56" i="2"/>
  <c r="B295" i="13" s="1"/>
  <c r="Y57" i="2"/>
  <c r="B52" i="13" s="1"/>
  <c r="Z57" i="2"/>
  <c r="B174" i="13" s="1"/>
  <c r="AA57" i="2"/>
  <c r="B296" i="13" s="1"/>
  <c r="Y58" i="2"/>
  <c r="B53" i="13" s="1"/>
  <c r="Z58" i="2"/>
  <c r="B175" i="13" s="1"/>
  <c r="AA58" i="2"/>
  <c r="B297" i="13" s="1"/>
  <c r="Y59" i="2"/>
  <c r="B54" i="13" s="1"/>
  <c r="Z59" i="2"/>
  <c r="B176" i="13" s="1"/>
  <c r="AA59" i="2"/>
  <c r="B298" i="13" s="1"/>
  <c r="Y60" i="2"/>
  <c r="B55" i="13" s="1"/>
  <c r="Z60" i="2"/>
  <c r="B177" i="13" s="1"/>
  <c r="AA60" i="2"/>
  <c r="B299" i="13" s="1"/>
  <c r="Y61" i="2"/>
  <c r="B56" i="13" s="1"/>
  <c r="Z61" i="2"/>
  <c r="B178" i="13" s="1"/>
  <c r="AA61" i="2"/>
  <c r="B300" i="13" s="1"/>
  <c r="Y62" i="2"/>
  <c r="B57" i="13" s="1"/>
  <c r="Z62" i="2"/>
  <c r="B179" i="13" s="1"/>
  <c r="AA62" i="2"/>
  <c r="B301" i="13" s="1"/>
  <c r="Y63" i="2"/>
  <c r="B58" i="13" s="1"/>
  <c r="Z63" i="2"/>
  <c r="B180" i="13" s="1"/>
  <c r="AA63" i="2"/>
  <c r="B302" i="13" s="1"/>
  <c r="Y64" i="2"/>
  <c r="B59" i="13" s="1"/>
  <c r="Z64" i="2"/>
  <c r="B181" i="13" s="1"/>
  <c r="AA64" i="2"/>
  <c r="B303" i="13" s="1"/>
  <c r="Y65" i="2"/>
  <c r="B60" i="13" s="1"/>
  <c r="Z65" i="2"/>
  <c r="B182" i="13" s="1"/>
  <c r="AA65" i="2"/>
  <c r="B304" i="13" s="1"/>
  <c r="Y66" i="2"/>
  <c r="B61" i="13" s="1"/>
  <c r="Z66" i="2"/>
  <c r="B183" i="13" s="1"/>
  <c r="AA66" i="2"/>
  <c r="B305" i="13" s="1"/>
  <c r="Y69" i="2"/>
  <c r="B64" i="13" s="1"/>
  <c r="Z69" i="2"/>
  <c r="B186" i="13" s="1"/>
  <c r="AA69" i="2"/>
  <c r="B308" i="13" s="1"/>
  <c r="Y70" i="2"/>
  <c r="B65" i="13" s="1"/>
  <c r="Z70" i="2"/>
  <c r="B187" i="13" s="1"/>
  <c r="AA70" i="2"/>
  <c r="B309" i="13" s="1"/>
  <c r="Y71" i="2"/>
  <c r="B66" i="13" s="1"/>
  <c r="Z71" i="2"/>
  <c r="B188" i="13" s="1"/>
  <c r="AA71" i="2"/>
  <c r="B310" i="13" s="1"/>
  <c r="Y72" i="2"/>
  <c r="B67" i="13" s="1"/>
  <c r="Z72" i="2"/>
  <c r="B189" i="13" s="1"/>
  <c r="AA72" i="2"/>
  <c r="B311" i="13" s="1"/>
  <c r="Y73" i="2"/>
  <c r="B68" i="13" s="1"/>
  <c r="Z73" i="2"/>
  <c r="B190" i="13" s="1"/>
  <c r="AA73" i="2"/>
  <c r="B312" i="13" s="1"/>
  <c r="Y74" i="2"/>
  <c r="B69" i="13" s="1"/>
  <c r="Z74" i="2"/>
  <c r="B191" i="13" s="1"/>
  <c r="AA74" i="2"/>
  <c r="B313" i="13" s="1"/>
  <c r="Y75" i="2"/>
  <c r="B70" i="13" s="1"/>
  <c r="Z75" i="2"/>
  <c r="B192" i="13" s="1"/>
  <c r="AA75" i="2"/>
  <c r="B314" i="13" s="1"/>
  <c r="Y76" i="2"/>
  <c r="B71" i="13" s="1"/>
  <c r="Z76" i="2"/>
  <c r="B193" i="13" s="1"/>
  <c r="AA76" i="2"/>
  <c r="B315" i="13" s="1"/>
  <c r="Y77" i="2"/>
  <c r="B72" i="13" s="1"/>
  <c r="Z77" i="2"/>
  <c r="B194" i="13" s="1"/>
  <c r="AA77" i="2"/>
  <c r="B316" i="13" s="1"/>
  <c r="Y78" i="2"/>
  <c r="B73" i="13" s="1"/>
  <c r="Z78" i="2"/>
  <c r="B195" i="13" s="1"/>
  <c r="AA78" i="2"/>
  <c r="B317" i="13" s="1"/>
  <c r="Y79" i="2"/>
  <c r="B74" i="13" s="1"/>
  <c r="Z79" i="2"/>
  <c r="B196" i="13" s="1"/>
  <c r="AA79" i="2"/>
  <c r="B318" i="13" s="1"/>
  <c r="Y80" i="2"/>
  <c r="B75" i="13" s="1"/>
  <c r="Z80" i="2"/>
  <c r="B197" i="13" s="1"/>
  <c r="AA80" i="2"/>
  <c r="B319" i="13" s="1"/>
  <c r="Y81" i="2"/>
  <c r="B76" i="13" s="1"/>
  <c r="Z81" i="2"/>
  <c r="B198" i="13" s="1"/>
  <c r="AA81" i="2"/>
  <c r="B320" i="13" s="1"/>
  <c r="Y82" i="2"/>
  <c r="B77" i="13" s="1"/>
  <c r="Z82" i="2"/>
  <c r="B199" i="13" s="1"/>
  <c r="AA82" i="2"/>
  <c r="B321" i="13" s="1"/>
  <c r="Y83" i="2"/>
  <c r="B78" i="13" s="1"/>
  <c r="Z83" i="2"/>
  <c r="B200" i="13" s="1"/>
  <c r="AA83" i="2"/>
  <c r="B322" i="13" s="1"/>
  <c r="Y84" i="2"/>
  <c r="B79" i="13" s="1"/>
  <c r="Z84" i="2"/>
  <c r="B201" i="13" s="1"/>
  <c r="AA84" i="2"/>
  <c r="B323" i="13" s="1"/>
  <c r="Y85" i="2"/>
  <c r="B80" i="13" s="1"/>
  <c r="Z85" i="2"/>
  <c r="B202" i="13" s="1"/>
  <c r="AA85" i="2"/>
  <c r="B324" i="13" s="1"/>
  <c r="Y86" i="2"/>
  <c r="B81" i="13" s="1"/>
  <c r="Z86" i="2"/>
  <c r="B203" i="13" s="1"/>
  <c r="AA86" i="2"/>
  <c r="B325" i="13" s="1"/>
  <c r="Y87" i="2"/>
  <c r="B82" i="13" s="1"/>
  <c r="Z87" i="2"/>
  <c r="B204" i="13" s="1"/>
  <c r="AA87" i="2"/>
  <c r="B326" i="13" s="1"/>
  <c r="Y88" i="2"/>
  <c r="B83" i="13" s="1"/>
  <c r="Z88" i="2"/>
  <c r="B205" i="13" s="1"/>
  <c r="AA88" i="2"/>
  <c r="B327" i="13" s="1"/>
  <c r="Y89" i="2"/>
  <c r="B84" i="13" s="1"/>
  <c r="Z89" i="2"/>
  <c r="B206" i="13" s="1"/>
  <c r="AA89" i="2"/>
  <c r="B328" i="13" s="1"/>
  <c r="Y90" i="2"/>
  <c r="B85" i="13" s="1"/>
  <c r="Z90" i="2"/>
  <c r="B207" i="13" s="1"/>
  <c r="AA90" i="2"/>
  <c r="B329" i="13" s="1"/>
  <c r="Y91" i="2"/>
  <c r="B86" i="13" s="1"/>
  <c r="Z91" i="2"/>
  <c r="B208" i="13" s="1"/>
  <c r="AA91" i="2"/>
  <c r="B330" i="13" s="1"/>
  <c r="Y92" i="2"/>
  <c r="B87" i="13" s="1"/>
  <c r="Z92" i="2"/>
  <c r="B209" i="13" s="1"/>
  <c r="AA92" i="2"/>
  <c r="B331" i="13" s="1"/>
  <c r="Y93" i="2"/>
  <c r="B88" i="13" s="1"/>
  <c r="Z93" i="2"/>
  <c r="B210" i="13" s="1"/>
  <c r="AA93" i="2"/>
  <c r="B332" i="13" s="1"/>
  <c r="Y94" i="2"/>
  <c r="B89" i="13" s="1"/>
  <c r="Z94" i="2"/>
  <c r="B211" i="13" s="1"/>
  <c r="AA94" i="2"/>
  <c r="B333" i="13" s="1"/>
  <c r="Y95" i="2"/>
  <c r="B90" i="13" s="1"/>
  <c r="Z95" i="2"/>
  <c r="B212" i="13" s="1"/>
  <c r="AA95" i="2"/>
  <c r="B334" i="13" s="1"/>
  <c r="Y96" i="2"/>
  <c r="B91" i="13" s="1"/>
  <c r="Z96" i="2"/>
  <c r="B213" i="13" s="1"/>
  <c r="AA96" i="2"/>
  <c r="B335" i="13" s="1"/>
  <c r="Y97" i="2"/>
  <c r="B92" i="13" s="1"/>
  <c r="Z97" i="2"/>
  <c r="B214" i="13" s="1"/>
  <c r="AA97" i="2"/>
  <c r="B336" i="13" s="1"/>
  <c r="Y98" i="2"/>
  <c r="B93" i="13" s="1"/>
  <c r="Z98" i="2"/>
  <c r="B215" i="13" s="1"/>
  <c r="AA98" i="2"/>
  <c r="B337" i="13" s="1"/>
  <c r="Y99" i="2"/>
  <c r="B94" i="13" s="1"/>
  <c r="Z99" i="2"/>
  <c r="B216" i="13" s="1"/>
  <c r="AA99" i="2"/>
  <c r="B338" i="13" s="1"/>
  <c r="Y100" i="2"/>
  <c r="B95" i="13" s="1"/>
  <c r="Z100" i="2"/>
  <c r="B217" i="13" s="1"/>
  <c r="AA100" i="2"/>
  <c r="B339" i="13" s="1"/>
  <c r="Y101" i="2"/>
  <c r="B96" i="13" s="1"/>
  <c r="Z101" i="2"/>
  <c r="B218" i="13" s="1"/>
  <c r="AA101" i="2"/>
  <c r="B340" i="13" s="1"/>
  <c r="Y102" i="2"/>
  <c r="B97" i="13" s="1"/>
  <c r="Z102" i="2"/>
  <c r="B219" i="13" s="1"/>
  <c r="AA102" i="2"/>
  <c r="B341" i="13" s="1"/>
  <c r="Y103" i="2"/>
  <c r="B98" i="13" s="1"/>
  <c r="Z103" i="2"/>
  <c r="B220" i="13" s="1"/>
  <c r="AA103" i="2"/>
  <c r="B342" i="13" s="1"/>
  <c r="Y104" i="2"/>
  <c r="B99" i="13" s="1"/>
  <c r="Z104" i="2"/>
  <c r="B221" i="13" s="1"/>
  <c r="AA104" i="2"/>
  <c r="B343" i="13" s="1"/>
  <c r="Y105" i="2"/>
  <c r="B100" i="13" s="1"/>
  <c r="Z105" i="2"/>
  <c r="B222" i="13" s="1"/>
  <c r="AA105" i="2"/>
  <c r="B344" i="13" s="1"/>
  <c r="Y106" i="2"/>
  <c r="B101" i="13" s="1"/>
  <c r="Z106" i="2"/>
  <c r="B223" i="13" s="1"/>
  <c r="AA106" i="2"/>
  <c r="B345" i="13" s="1"/>
  <c r="Y107" i="2"/>
  <c r="B102" i="13" s="1"/>
  <c r="Z107" i="2"/>
  <c r="B224" i="13" s="1"/>
  <c r="AA107" i="2"/>
  <c r="B346" i="13" s="1"/>
  <c r="Y108" i="2"/>
  <c r="B103" i="13" s="1"/>
  <c r="Z108" i="2"/>
  <c r="B225" i="13" s="1"/>
  <c r="AA108" i="2"/>
  <c r="B347" i="13" s="1"/>
  <c r="Y109" i="2"/>
  <c r="B104" i="13" s="1"/>
  <c r="Z109" i="2"/>
  <c r="B226" i="13" s="1"/>
  <c r="AA109" i="2"/>
  <c r="B348" i="13" s="1"/>
  <c r="Y110" i="2"/>
  <c r="B105" i="13" s="1"/>
  <c r="Z110" i="2"/>
  <c r="B227" i="13" s="1"/>
  <c r="AA110" i="2"/>
  <c r="B349" i="13" s="1"/>
  <c r="Y111" i="2"/>
  <c r="B106" i="13" s="1"/>
  <c r="Z111" i="2"/>
  <c r="B228" i="13" s="1"/>
  <c r="AA111" i="2"/>
  <c r="B350" i="13" s="1"/>
  <c r="Y112" i="2"/>
  <c r="B107" i="13" s="1"/>
  <c r="Z112" i="2"/>
  <c r="B229" i="13" s="1"/>
  <c r="AA112" i="2"/>
  <c r="B351" i="13" s="1"/>
  <c r="Y113" i="2"/>
  <c r="B108" i="13" s="1"/>
  <c r="Z113" i="2"/>
  <c r="B230" i="13" s="1"/>
  <c r="AA113" i="2"/>
  <c r="B352" i="13" s="1"/>
  <c r="Y114" i="2"/>
  <c r="B109" i="13" s="1"/>
  <c r="Z114" i="2"/>
  <c r="B231" i="13" s="1"/>
  <c r="AA114" i="2"/>
  <c r="B353" i="13" s="1"/>
  <c r="Y115" i="2"/>
  <c r="B110" i="13" s="1"/>
  <c r="Z115" i="2"/>
  <c r="B232" i="13" s="1"/>
  <c r="AA115" i="2"/>
  <c r="B354" i="13" s="1"/>
  <c r="Y116" i="2"/>
  <c r="B111" i="13" s="1"/>
  <c r="Z116" i="2"/>
  <c r="B233" i="13" s="1"/>
  <c r="AA116" i="2"/>
  <c r="B355" i="13" s="1"/>
  <c r="Y117" i="2"/>
  <c r="B112" i="13" s="1"/>
  <c r="Z117" i="2"/>
  <c r="B234" i="13" s="1"/>
  <c r="AA117" i="2"/>
  <c r="B356" i="13" s="1"/>
  <c r="Y118" i="2"/>
  <c r="B113" i="13" s="1"/>
  <c r="Z118" i="2"/>
  <c r="B235" i="13" s="1"/>
  <c r="AA118" i="2"/>
  <c r="B357" i="13" s="1"/>
  <c r="Y119" i="2"/>
  <c r="B114" i="13" s="1"/>
  <c r="Z119" i="2"/>
  <c r="B236" i="13" s="1"/>
  <c r="AA119" i="2"/>
  <c r="B358" i="13" s="1"/>
  <c r="Y120" i="2"/>
  <c r="B115" i="13" s="1"/>
  <c r="Z120" i="2"/>
  <c r="B237" i="13" s="1"/>
  <c r="AA120" i="2"/>
  <c r="B359" i="13" s="1"/>
  <c r="Y121" i="2"/>
  <c r="B116" i="13" s="1"/>
  <c r="Z121" i="2"/>
  <c r="B238" i="13" s="1"/>
  <c r="AA121" i="2"/>
  <c r="B360" i="13" s="1"/>
  <c r="Y122" i="2"/>
  <c r="B117" i="13" s="1"/>
  <c r="Z122" i="2"/>
  <c r="B239" i="13" s="1"/>
  <c r="AA122" i="2"/>
  <c r="B361" i="13" s="1"/>
  <c r="Y123" i="2"/>
  <c r="B118" i="13" s="1"/>
  <c r="Z123" i="2"/>
  <c r="B240" i="13" s="1"/>
  <c r="AA123" i="2"/>
  <c r="B362" i="13" s="1"/>
  <c r="Y124" i="2"/>
  <c r="B119" i="13" s="1"/>
  <c r="Z124" i="2"/>
  <c r="B241" i="13" s="1"/>
  <c r="AA124" i="2"/>
  <c r="B363" i="13" s="1"/>
  <c r="Y125" i="2"/>
  <c r="B120" i="13" s="1"/>
  <c r="Z125" i="2"/>
  <c r="B242" i="13" s="1"/>
  <c r="AA125" i="2"/>
  <c r="B364" i="13" s="1"/>
  <c r="Y126" i="2"/>
  <c r="B121" i="13" s="1"/>
  <c r="Z126" i="2"/>
  <c r="B243" i="13" s="1"/>
  <c r="AA126" i="2"/>
  <c r="B365" i="13" s="1"/>
  <c r="Y127" i="2"/>
  <c r="B122" i="13" s="1"/>
  <c r="Z127" i="2"/>
  <c r="B244" i="13" s="1"/>
  <c r="AA127" i="2"/>
  <c r="B366" i="13" s="1"/>
  <c r="Y128" i="2"/>
  <c r="B123" i="13" s="1"/>
  <c r="Z128" i="2"/>
  <c r="B245" i="13" s="1"/>
  <c r="AA128" i="2"/>
  <c r="B367" i="13" s="1"/>
  <c r="AA7" i="2"/>
  <c r="B246" i="13" s="1"/>
  <c r="Z7" i="2"/>
  <c r="B124" i="13" s="1"/>
  <c r="Y7" i="2"/>
  <c r="B2" i="13" s="1"/>
  <c r="X8" i="2"/>
  <c r="D3" i="12" s="1"/>
  <c r="X9" i="2"/>
  <c r="D4" i="12" s="1"/>
  <c r="X10" i="2"/>
  <c r="D5" i="12" s="1"/>
  <c r="X11" i="2"/>
  <c r="X12" i="2"/>
  <c r="X13" i="2"/>
  <c r="X14" i="2"/>
  <c r="D9" i="12" s="1"/>
  <c r="X15" i="2"/>
  <c r="X16" i="2"/>
  <c r="X17" i="2"/>
  <c r="X18" i="2"/>
  <c r="D13" i="12" s="1"/>
  <c r="X19" i="2"/>
  <c r="X20" i="2"/>
  <c r="X21" i="2"/>
  <c r="X22" i="2"/>
  <c r="D17" i="12" s="1"/>
  <c r="X23" i="2"/>
  <c r="X24" i="2"/>
  <c r="X25" i="2"/>
  <c r="X26" i="2"/>
  <c r="D21" i="12" s="1"/>
  <c r="X27" i="2"/>
  <c r="X28" i="2"/>
  <c r="X29" i="2"/>
  <c r="X30" i="2"/>
  <c r="D25" i="12" s="1"/>
  <c r="X31" i="2"/>
  <c r="X32" i="2"/>
  <c r="X33" i="2"/>
  <c r="X34" i="2"/>
  <c r="D29" i="12" s="1"/>
  <c r="X35" i="2"/>
  <c r="X36" i="2"/>
  <c r="X37" i="2"/>
  <c r="X38" i="2"/>
  <c r="D33" i="12" s="1"/>
  <c r="X39" i="2"/>
  <c r="X40" i="2"/>
  <c r="X41" i="2"/>
  <c r="X42" i="2"/>
  <c r="D37" i="12" s="1"/>
  <c r="X43" i="2"/>
  <c r="X44" i="2"/>
  <c r="X45" i="2"/>
  <c r="X46" i="2"/>
  <c r="D41" i="12" s="1"/>
  <c r="X47" i="2"/>
  <c r="X48" i="2"/>
  <c r="X49" i="2"/>
  <c r="X50" i="2"/>
  <c r="D45" i="12" s="1"/>
  <c r="X51" i="2"/>
  <c r="X52" i="2"/>
  <c r="X53" i="2"/>
  <c r="X54" i="2"/>
  <c r="D49" i="12" s="1"/>
  <c r="X55" i="2"/>
  <c r="X56" i="2"/>
  <c r="X57" i="2"/>
  <c r="X58" i="2"/>
  <c r="D53" i="12" s="1"/>
  <c r="X59" i="2"/>
  <c r="X60" i="2"/>
  <c r="X61" i="2"/>
  <c r="X62" i="2"/>
  <c r="D57" i="12" s="1"/>
  <c r="X63" i="2"/>
  <c r="X64" i="2"/>
  <c r="X65" i="2"/>
  <c r="X66" i="2"/>
  <c r="D61" i="12" s="1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D79" i="12" s="1"/>
  <c r="X85" i="2"/>
  <c r="X86" i="2"/>
  <c r="X87" i="2"/>
  <c r="X88" i="2"/>
  <c r="D83" i="12" s="1"/>
  <c r="X89" i="2"/>
  <c r="X90" i="2"/>
  <c r="X91" i="2"/>
  <c r="X92" i="2"/>
  <c r="D87" i="12" s="1"/>
  <c r="X93" i="2"/>
  <c r="X94" i="2"/>
  <c r="X95" i="2"/>
  <c r="X96" i="2"/>
  <c r="D91" i="12" s="1"/>
  <c r="X97" i="2"/>
  <c r="X98" i="2"/>
  <c r="X99" i="2"/>
  <c r="X100" i="2"/>
  <c r="D95" i="12" s="1"/>
  <c r="X101" i="2"/>
  <c r="X102" i="2"/>
  <c r="X103" i="2"/>
  <c r="X104" i="2"/>
  <c r="X105" i="2"/>
  <c r="X106" i="2"/>
  <c r="X107" i="2"/>
  <c r="X108" i="2"/>
  <c r="D103" i="12" s="1"/>
  <c r="X109" i="2"/>
  <c r="X110" i="2"/>
  <c r="X111" i="2"/>
  <c r="X112" i="2"/>
  <c r="D107" i="12" s="1"/>
  <c r="X113" i="2"/>
  <c r="X114" i="2"/>
  <c r="X115" i="2"/>
  <c r="X116" i="2"/>
  <c r="D111" i="12" s="1"/>
  <c r="X117" i="2"/>
  <c r="X118" i="2"/>
  <c r="X119" i="2"/>
  <c r="X120" i="2"/>
  <c r="D115" i="12" s="1"/>
  <c r="X121" i="2"/>
  <c r="X122" i="2"/>
  <c r="X123" i="2"/>
  <c r="X124" i="2"/>
  <c r="D119" i="12" s="1"/>
  <c r="X125" i="2"/>
  <c r="X126" i="2"/>
  <c r="X127" i="2"/>
  <c r="X128" i="2"/>
  <c r="D123" i="12" s="1"/>
  <c r="X7" i="2"/>
  <c r="D2" i="12" s="1"/>
  <c r="V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Q128" i="2"/>
  <c r="T128" i="2" s="1"/>
  <c r="C123" i="12" s="1"/>
  <c r="Q127" i="2"/>
  <c r="T127" i="2" s="1"/>
  <c r="Q126" i="2"/>
  <c r="T126" i="2" s="1"/>
  <c r="C121" i="12" s="1"/>
  <c r="Q125" i="2"/>
  <c r="T125" i="2"/>
  <c r="Q124" i="2"/>
  <c r="T124" i="2" s="1"/>
  <c r="C119" i="12" s="1"/>
  <c r="Q123" i="2"/>
  <c r="T123" i="2" s="1"/>
  <c r="Q122" i="2"/>
  <c r="T122" i="2" s="1"/>
  <c r="C117" i="12" s="1"/>
  <c r="Q121" i="2"/>
  <c r="T121" i="2" s="1"/>
  <c r="Q120" i="2"/>
  <c r="T120" i="2" s="1"/>
  <c r="S120" i="2" s="1"/>
  <c r="Q119" i="2"/>
  <c r="T119" i="2" s="1"/>
  <c r="Q118" i="2"/>
  <c r="T118" i="2" s="1"/>
  <c r="C113" i="12" s="1"/>
  <c r="Q117" i="2"/>
  <c r="T117" i="2"/>
  <c r="C112" i="12" s="1"/>
  <c r="Q116" i="2"/>
  <c r="T116" i="2" s="1"/>
  <c r="C111" i="12" s="1"/>
  <c r="Q115" i="2"/>
  <c r="T115" i="2" s="1"/>
  <c r="Q114" i="2"/>
  <c r="T114" i="2" s="1"/>
  <c r="C109" i="12" s="1"/>
  <c r="Q113" i="2"/>
  <c r="T113" i="2" s="1"/>
  <c r="Q112" i="2"/>
  <c r="T112" i="2" s="1"/>
  <c r="C107" i="12" s="1"/>
  <c r="Q111" i="2"/>
  <c r="T111" i="2" s="1"/>
  <c r="Q110" i="2"/>
  <c r="T110" i="2" s="1"/>
  <c r="C105" i="12" s="1"/>
  <c r="Q109" i="2"/>
  <c r="T109" i="2"/>
  <c r="C104" i="12" s="1"/>
  <c r="Q108" i="2"/>
  <c r="T108" i="2" s="1"/>
  <c r="C103" i="12" s="1"/>
  <c r="Q107" i="2"/>
  <c r="T107" i="2"/>
  <c r="C102" i="12" s="1"/>
  <c r="Q106" i="2"/>
  <c r="T106" i="2" s="1"/>
  <c r="C101" i="12" s="1"/>
  <c r="Q105" i="2"/>
  <c r="T105" i="2" s="1"/>
  <c r="Q104" i="2"/>
  <c r="T104" i="2" s="1"/>
  <c r="C99" i="12" s="1"/>
  <c r="Q103" i="2"/>
  <c r="T103" i="2" s="1"/>
  <c r="S103" i="2" s="1"/>
  <c r="Q102" i="2"/>
  <c r="T102" i="2" s="1"/>
  <c r="Q101" i="2"/>
  <c r="T101" i="2" s="1"/>
  <c r="C96" i="12" s="1"/>
  <c r="Q100" i="2"/>
  <c r="T100" i="2" s="1"/>
  <c r="Q99" i="2"/>
  <c r="T99" i="2" s="1"/>
  <c r="C94" i="12" s="1"/>
  <c r="Q98" i="2"/>
  <c r="T98" i="2" s="1"/>
  <c r="C93" i="12" s="1"/>
  <c r="Q97" i="2"/>
  <c r="T97" i="2" s="1"/>
  <c r="Q96" i="2"/>
  <c r="T96" i="2" s="1"/>
  <c r="Q95" i="2"/>
  <c r="T95" i="2" s="1"/>
  <c r="C90" i="12" s="1"/>
  <c r="Q94" i="2"/>
  <c r="T94" i="2" s="1"/>
  <c r="Q93" i="2"/>
  <c r="T93" i="2" s="1"/>
  <c r="C88" i="12" s="1"/>
  <c r="Q92" i="2"/>
  <c r="T92" i="2" s="1"/>
  <c r="S92" i="2" s="1"/>
  <c r="Q91" i="2"/>
  <c r="T91" i="2" s="1"/>
  <c r="S91" i="2" s="1"/>
  <c r="Q90" i="2"/>
  <c r="T90" i="2" s="1"/>
  <c r="C85" i="12" s="1"/>
  <c r="Q89" i="2"/>
  <c r="T89" i="2"/>
  <c r="C84" i="12" s="1"/>
  <c r="Q88" i="2"/>
  <c r="T88" i="2" s="1"/>
  <c r="Q87" i="2"/>
  <c r="T87" i="2" s="1"/>
  <c r="C82" i="12" s="1"/>
  <c r="Q86" i="2"/>
  <c r="T86" i="2" s="1"/>
  <c r="Q85" i="2"/>
  <c r="T85" i="2" s="1"/>
  <c r="C80" i="12" s="1"/>
  <c r="Q84" i="2"/>
  <c r="T84" i="2" s="1"/>
  <c r="Q83" i="2"/>
  <c r="T83" i="2" s="1"/>
  <c r="C78" i="12" s="1"/>
  <c r="Q82" i="2"/>
  <c r="T82" i="2" s="1"/>
  <c r="C77" i="12" s="1"/>
  <c r="Q81" i="2"/>
  <c r="T81" i="2" s="1"/>
  <c r="Q80" i="2"/>
  <c r="T80" i="2" s="1"/>
  <c r="Q79" i="2"/>
  <c r="T79" i="2" s="1"/>
  <c r="Q78" i="2"/>
  <c r="T78" i="2" s="1"/>
  <c r="Q77" i="2"/>
  <c r="T77" i="2" s="1"/>
  <c r="C72" i="12" s="1"/>
  <c r="Q76" i="2"/>
  <c r="T76" i="2"/>
  <c r="C71" i="12" s="1"/>
  <c r="Q75" i="2"/>
  <c r="T75" i="2" s="1"/>
  <c r="C70" i="12" s="1"/>
  <c r="Q74" i="2"/>
  <c r="T74" i="2" s="1"/>
  <c r="Q73" i="2"/>
  <c r="T73" i="2"/>
  <c r="C68" i="12" s="1"/>
  <c r="Q72" i="2"/>
  <c r="T72" i="2" s="1"/>
  <c r="Q71" i="2"/>
  <c r="T71" i="2" s="1"/>
  <c r="Q70" i="2"/>
  <c r="T70" i="2" s="1"/>
  <c r="Q69" i="2"/>
  <c r="T69" i="2" s="1"/>
  <c r="C64" i="12" s="1"/>
  <c r="Q8" i="2"/>
  <c r="T8" i="2" s="1"/>
  <c r="C3" i="12" s="1"/>
  <c r="Q9" i="2"/>
  <c r="T9" i="2" s="1"/>
  <c r="C4" i="12" s="1"/>
  <c r="Q10" i="2"/>
  <c r="T10" i="2" s="1"/>
  <c r="C5" i="12" s="1"/>
  <c r="Q11" i="2"/>
  <c r="T11" i="2" s="1"/>
  <c r="Q12" i="2"/>
  <c r="T12" i="2"/>
  <c r="C7" i="12" s="1"/>
  <c r="Q13" i="2"/>
  <c r="T13" i="2" s="1"/>
  <c r="C8" i="12" s="1"/>
  <c r="Q14" i="2"/>
  <c r="T14" i="2"/>
  <c r="C9" i="12" s="1"/>
  <c r="Q15" i="2"/>
  <c r="T15" i="2" s="1"/>
  <c r="C10" i="12" s="1"/>
  <c r="Q16" i="2"/>
  <c r="T16" i="2" s="1"/>
  <c r="Q17" i="2"/>
  <c r="T17" i="2" s="1"/>
  <c r="C12" i="12"/>
  <c r="Q18" i="2"/>
  <c r="T18" i="2" s="1"/>
  <c r="C13" i="12" s="1"/>
  <c r="Q19" i="2"/>
  <c r="T19" i="2" s="1"/>
  <c r="Q20" i="2"/>
  <c r="T20" i="2" s="1"/>
  <c r="Q21" i="2"/>
  <c r="T21" i="2" s="1"/>
  <c r="C16" i="12" s="1"/>
  <c r="Q22" i="2"/>
  <c r="T22" i="2" s="1"/>
  <c r="C17" i="12" s="1"/>
  <c r="Q23" i="2"/>
  <c r="T23" i="2" s="1"/>
  <c r="C18" i="12" s="1"/>
  <c r="Q24" i="2"/>
  <c r="T24" i="2" s="1"/>
  <c r="Q25" i="2"/>
  <c r="T25" i="2" s="1"/>
  <c r="C20" i="12" s="1"/>
  <c r="Q26" i="2"/>
  <c r="T26" i="2" s="1"/>
  <c r="C21" i="12" s="1"/>
  <c r="Q27" i="2"/>
  <c r="T27" i="2" s="1"/>
  <c r="Q28" i="2"/>
  <c r="T28" i="2" s="1"/>
  <c r="Q29" i="2"/>
  <c r="T29" i="2" s="1"/>
  <c r="C24" i="12" s="1"/>
  <c r="Q30" i="2"/>
  <c r="T30" i="2"/>
  <c r="C25" i="12" s="1"/>
  <c r="Q31" i="2"/>
  <c r="T31" i="2" s="1"/>
  <c r="Q32" i="2"/>
  <c r="T32" i="2" s="1"/>
  <c r="Q33" i="2"/>
  <c r="T33" i="2" s="1"/>
  <c r="C28" i="12" s="1"/>
  <c r="Q34" i="2"/>
  <c r="T34" i="2" s="1"/>
  <c r="C29" i="12" s="1"/>
  <c r="Q35" i="2"/>
  <c r="T35" i="2"/>
  <c r="C30" i="12"/>
  <c r="Q36" i="2"/>
  <c r="T36" i="2"/>
  <c r="C31" i="12" s="1"/>
  <c r="Q37" i="2"/>
  <c r="T37" i="2" s="1"/>
  <c r="C32" i="12" s="1"/>
  <c r="Q38" i="2"/>
  <c r="T38" i="2" s="1"/>
  <c r="Q39" i="2"/>
  <c r="T39" i="2"/>
  <c r="C34" i="12" s="1"/>
  <c r="Q40" i="2"/>
  <c r="T40" i="2" s="1"/>
  <c r="C35" i="12" s="1"/>
  <c r="Q41" i="2"/>
  <c r="T41" i="2" s="1"/>
  <c r="C36" i="12" s="1"/>
  <c r="Q42" i="2"/>
  <c r="T42" i="2" s="1"/>
  <c r="Q43" i="2"/>
  <c r="T43" i="2"/>
  <c r="C38" i="12" s="1"/>
  <c r="Q44" i="2"/>
  <c r="T44" i="2" s="1"/>
  <c r="C39" i="12" s="1"/>
  <c r="Q45" i="2"/>
  <c r="T45" i="2" s="1"/>
  <c r="Q46" i="2"/>
  <c r="T46" i="2" s="1"/>
  <c r="Q47" i="2"/>
  <c r="T47" i="2" s="1"/>
  <c r="C42" i="12" s="1"/>
  <c r="Q48" i="2"/>
  <c r="T48" i="2"/>
  <c r="C43" i="12" s="1"/>
  <c r="Q49" i="2"/>
  <c r="T49" i="2" s="1"/>
  <c r="Q50" i="2"/>
  <c r="T50" i="2" s="1"/>
  <c r="Q51" i="2"/>
  <c r="T51" i="2" s="1"/>
  <c r="Q52" i="2"/>
  <c r="T52" i="2" s="1"/>
  <c r="C47" i="12" s="1"/>
  <c r="Q53" i="2"/>
  <c r="T53" i="2" s="1"/>
  <c r="Q54" i="2"/>
  <c r="T54" i="2" s="1"/>
  <c r="Q55" i="2"/>
  <c r="T55" i="2" s="1"/>
  <c r="C50" i="12" s="1"/>
  <c r="Q56" i="2"/>
  <c r="T56" i="2" s="1"/>
  <c r="C51" i="12" s="1"/>
  <c r="Q57" i="2"/>
  <c r="T57" i="2" s="1"/>
  <c r="Q58" i="2"/>
  <c r="T58" i="2" s="1"/>
  <c r="Q59" i="2"/>
  <c r="T59" i="2" s="1"/>
  <c r="C54" i="12" s="1"/>
  <c r="Q60" i="2"/>
  <c r="T60" i="2" s="1"/>
  <c r="Q61" i="2"/>
  <c r="T61" i="2" s="1"/>
  <c r="Q62" i="2"/>
  <c r="T62" i="2" s="1"/>
  <c r="C57" i="12" s="1"/>
  <c r="Q63" i="2"/>
  <c r="T63" i="2" s="1"/>
  <c r="C58" i="12" s="1"/>
  <c r="Q64" i="2"/>
  <c r="T64" i="2" s="1"/>
  <c r="Q65" i="2"/>
  <c r="T65" i="2" s="1"/>
  <c r="Q66" i="2"/>
  <c r="T66" i="2" s="1"/>
  <c r="C61" i="12" s="1"/>
  <c r="Q7" i="2"/>
  <c r="T7" i="2" s="1"/>
  <c r="U7" i="2"/>
  <c r="AR54" i="2"/>
  <c r="AR53" i="2"/>
  <c r="AR52" i="2"/>
  <c r="AR51" i="2"/>
  <c r="AR50" i="2"/>
  <c r="AR46" i="2"/>
  <c r="AR45" i="2"/>
  <c r="AR44" i="2"/>
  <c r="AR43" i="2"/>
  <c r="AR42" i="2"/>
  <c r="AR41" i="2"/>
  <c r="AR40" i="2"/>
  <c r="AR39" i="2"/>
  <c r="AR38" i="2"/>
  <c r="AR34" i="2"/>
  <c r="AR33" i="2"/>
  <c r="AR32" i="2"/>
  <c r="AR31" i="2"/>
  <c r="AR30" i="2"/>
  <c r="AR29" i="2"/>
  <c r="AR28" i="2"/>
  <c r="AR27" i="2"/>
  <c r="AR26" i="2"/>
  <c r="AR25" i="2"/>
  <c r="M128" i="2"/>
  <c r="M127" i="2"/>
  <c r="F122" i="12" s="1"/>
  <c r="M126" i="2"/>
  <c r="F121" i="12" s="1"/>
  <c r="M125" i="2"/>
  <c r="M124" i="2"/>
  <c r="M123" i="2"/>
  <c r="F118" i="12" s="1"/>
  <c r="M122" i="2"/>
  <c r="V122" i="2" s="1"/>
  <c r="M121" i="2"/>
  <c r="V121" i="2" s="1"/>
  <c r="N121" i="2" s="1"/>
  <c r="M120" i="2"/>
  <c r="M119" i="2"/>
  <c r="V119" i="2" s="1"/>
  <c r="I114" i="12" s="1"/>
  <c r="M118" i="2"/>
  <c r="F113" i="12" s="1"/>
  <c r="M117" i="2"/>
  <c r="M116" i="2"/>
  <c r="M115" i="2"/>
  <c r="V115" i="2" s="1"/>
  <c r="M114" i="2"/>
  <c r="M113" i="2"/>
  <c r="M112" i="2"/>
  <c r="M111" i="2"/>
  <c r="M110" i="2"/>
  <c r="V110" i="2" s="1"/>
  <c r="D349" i="13" s="1"/>
  <c r="M109" i="2"/>
  <c r="M108" i="2"/>
  <c r="F103" i="12" s="1"/>
  <c r="M107" i="2"/>
  <c r="V107" i="2" s="1"/>
  <c r="M106" i="2"/>
  <c r="M105" i="2"/>
  <c r="F100" i="12" s="1"/>
  <c r="M104" i="2"/>
  <c r="V104" i="2" s="1"/>
  <c r="D343" i="13" s="1"/>
  <c r="M103" i="2"/>
  <c r="V103" i="2" s="1"/>
  <c r="D220" i="13" s="1"/>
  <c r="M102" i="2"/>
  <c r="F97" i="12" s="1"/>
  <c r="M101" i="2"/>
  <c r="V101" i="2" s="1"/>
  <c r="M100" i="2"/>
  <c r="M99" i="2"/>
  <c r="V99" i="2" s="1"/>
  <c r="I94" i="12" s="1"/>
  <c r="M98" i="2"/>
  <c r="M97" i="2"/>
  <c r="F92" i="12" s="1"/>
  <c r="M96" i="2"/>
  <c r="M95" i="2"/>
  <c r="M94" i="2"/>
  <c r="M93" i="2"/>
  <c r="F88" i="12" s="1"/>
  <c r="M92" i="2"/>
  <c r="M91" i="2"/>
  <c r="V91" i="2" s="1"/>
  <c r="D208" i="13" s="1"/>
  <c r="M90" i="2"/>
  <c r="F85" i="12" s="1"/>
  <c r="M89" i="2"/>
  <c r="V89" i="2" s="1"/>
  <c r="D328" i="13" s="1"/>
  <c r="M88" i="2"/>
  <c r="M87" i="2"/>
  <c r="M86" i="2"/>
  <c r="F81" i="12" s="1"/>
  <c r="M85" i="2"/>
  <c r="M84" i="2"/>
  <c r="M83" i="2"/>
  <c r="V83" i="2" s="1"/>
  <c r="N83" i="2" s="1"/>
  <c r="M82" i="2"/>
  <c r="V82" i="2" s="1"/>
  <c r="D199" i="13" s="1"/>
  <c r="M81" i="2"/>
  <c r="M80" i="2"/>
  <c r="F75" i="12" s="1"/>
  <c r="M79" i="2"/>
  <c r="V79" i="2" s="1"/>
  <c r="I74" i="12" s="1"/>
  <c r="M78" i="2"/>
  <c r="V78" i="2" s="1"/>
  <c r="M77" i="2"/>
  <c r="V77" i="2" s="1"/>
  <c r="N77" i="2" s="1"/>
  <c r="M76" i="2"/>
  <c r="F71" i="12" s="1"/>
  <c r="M75" i="2"/>
  <c r="F70" i="12" s="1"/>
  <c r="M74" i="2"/>
  <c r="M73" i="2"/>
  <c r="M72" i="2"/>
  <c r="M71" i="2"/>
  <c r="V71" i="2" s="1"/>
  <c r="D310" i="13" s="1"/>
  <c r="M70" i="2"/>
  <c r="M66" i="2"/>
  <c r="F61" i="12" s="1"/>
  <c r="M65" i="2"/>
  <c r="F60" i="12" s="1"/>
  <c r="M64" i="2"/>
  <c r="M63" i="2"/>
  <c r="V63" i="2" s="1"/>
  <c r="N63" i="2" s="1"/>
  <c r="M62" i="2"/>
  <c r="V62" i="2" s="1"/>
  <c r="I57" i="12" s="1"/>
  <c r="M61" i="2"/>
  <c r="M60" i="2"/>
  <c r="M59" i="2"/>
  <c r="F54" i="12" s="1"/>
  <c r="M58" i="2"/>
  <c r="V58" i="2" s="1"/>
  <c r="M57" i="2"/>
  <c r="F52" i="12" s="1"/>
  <c r="M56" i="2"/>
  <c r="M55" i="2"/>
  <c r="M54" i="2"/>
  <c r="V54" i="2" s="1"/>
  <c r="D293" i="13" s="1"/>
  <c r="M53" i="2"/>
  <c r="M52" i="2"/>
  <c r="M51" i="2"/>
  <c r="M50" i="2"/>
  <c r="F45" i="12" s="1"/>
  <c r="M49" i="2"/>
  <c r="V49" i="2" s="1"/>
  <c r="M48" i="2"/>
  <c r="M47" i="2"/>
  <c r="F42" i="12" s="1"/>
  <c r="M46" i="2"/>
  <c r="V46" i="2" s="1"/>
  <c r="N46" i="2" s="1"/>
  <c r="M45" i="2"/>
  <c r="F40" i="12" s="1"/>
  <c r="M44" i="2"/>
  <c r="V44" i="2" s="1"/>
  <c r="D161" i="13" s="1"/>
  <c r="M43" i="2"/>
  <c r="M42" i="2"/>
  <c r="M41" i="2"/>
  <c r="V41" i="2" s="1"/>
  <c r="I36" i="12" s="1"/>
  <c r="M40" i="2"/>
  <c r="M39" i="2"/>
  <c r="M38" i="2"/>
  <c r="V38" i="2" s="1"/>
  <c r="M37" i="2"/>
  <c r="V37" i="2" s="1"/>
  <c r="I32" i="12" s="1"/>
  <c r="M36" i="2"/>
  <c r="V36" i="2" s="1"/>
  <c r="D31" i="13" s="1"/>
  <c r="M35" i="2"/>
  <c r="V35" i="2" s="1"/>
  <c r="D274" i="13" s="1"/>
  <c r="M34" i="2"/>
  <c r="M33" i="2"/>
  <c r="M32" i="2"/>
  <c r="V32" i="2" s="1"/>
  <c r="N32" i="2" s="1"/>
  <c r="M31" i="2"/>
  <c r="F26" i="12" s="1"/>
  <c r="M30" i="2"/>
  <c r="V30" i="2" s="1"/>
  <c r="I25" i="12" s="1"/>
  <c r="M29" i="2"/>
  <c r="V29" i="2" s="1"/>
  <c r="D268" i="13" s="1"/>
  <c r="M28" i="2"/>
  <c r="M27" i="2"/>
  <c r="M26" i="2"/>
  <c r="F21" i="12" s="1"/>
  <c r="M25" i="2"/>
  <c r="F20" i="12" s="1"/>
  <c r="M24" i="2"/>
  <c r="M23" i="2"/>
  <c r="V23" i="2" s="1"/>
  <c r="D18" i="13" s="1"/>
  <c r="M22" i="2"/>
  <c r="V22" i="2" s="1"/>
  <c r="N22" i="2" s="1"/>
  <c r="M21" i="2"/>
  <c r="M20" i="2"/>
  <c r="M19" i="2"/>
  <c r="M18" i="2"/>
  <c r="F13" i="12" s="1"/>
  <c r="M17" i="2"/>
  <c r="M16" i="2"/>
  <c r="V16" i="2" s="1"/>
  <c r="D255" i="13" s="1"/>
  <c r="M15" i="2"/>
  <c r="M14" i="2"/>
  <c r="V14" i="2" s="1"/>
  <c r="M13" i="2"/>
  <c r="M12" i="2"/>
  <c r="F7" i="12" s="1"/>
  <c r="M11" i="2"/>
  <c r="F6" i="12" s="1"/>
  <c r="X3" i="7"/>
  <c r="W3" i="7"/>
  <c r="V3" i="7"/>
  <c r="U3" i="7"/>
  <c r="R3" i="7"/>
  <c r="B3" i="2"/>
  <c r="B8" i="4"/>
  <c r="B9" i="4"/>
  <c r="A9" i="4" s="1"/>
  <c r="B28" i="4"/>
  <c r="A28" i="4" s="1"/>
  <c r="B7" i="4"/>
  <c r="A7" i="4" s="1"/>
  <c r="I21" i="4"/>
  <c r="I17" i="4"/>
  <c r="M69" i="2"/>
  <c r="F64" i="12" s="1"/>
  <c r="AK69" i="2"/>
  <c r="O69" i="2" s="1"/>
  <c r="AK129" i="2"/>
  <c r="AK130" i="2"/>
  <c r="AK131" i="2"/>
  <c r="B147" i="13"/>
  <c r="Y129" i="2"/>
  <c r="Z129" i="2"/>
  <c r="AA129" i="2"/>
  <c r="Y130" i="2"/>
  <c r="Z130" i="2"/>
  <c r="AA130" i="2"/>
  <c r="AB7" i="2"/>
  <c r="C2" i="13" s="1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99" i="12"/>
  <c r="A11" i="14"/>
  <c r="A12" i="14"/>
  <c r="A13" i="14"/>
  <c r="A25" i="14"/>
  <c r="A26" i="14"/>
  <c r="A27" i="14"/>
  <c r="A19" i="14"/>
  <c r="A20" i="14"/>
  <c r="G30" i="4"/>
  <c r="E25" i="14" s="1"/>
  <c r="G31" i="4"/>
  <c r="E26" i="14" s="1"/>
  <c r="G24" i="4"/>
  <c r="E19" i="14" s="1"/>
  <c r="G25" i="4"/>
  <c r="E20" i="14"/>
  <c r="G16" i="4"/>
  <c r="E11" i="14" s="1"/>
  <c r="G17" i="4"/>
  <c r="E12" i="14" s="1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322" i="13"/>
  <c r="A323" i="13"/>
  <c r="A324" i="13"/>
  <c r="A325" i="13"/>
  <c r="A326" i="13"/>
  <c r="A328" i="13"/>
  <c r="A329" i="13"/>
  <c r="A330" i="13"/>
  <c r="A331" i="13"/>
  <c r="A333" i="13"/>
  <c r="A334" i="13"/>
  <c r="A335" i="13"/>
  <c r="A336" i="13"/>
  <c r="A337" i="13"/>
  <c r="A338" i="13"/>
  <c r="A339" i="13"/>
  <c r="A340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01" i="13"/>
  <c r="A207" i="13"/>
  <c r="A212" i="13"/>
  <c r="A215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32" i="13"/>
  <c r="A33" i="13"/>
  <c r="A34" i="13"/>
  <c r="A35" i="13"/>
  <c r="A36" i="13"/>
  <c r="A3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D77" i="12"/>
  <c r="AB82" i="2"/>
  <c r="C77" i="13"/>
  <c r="AC82" i="2"/>
  <c r="C199" i="13"/>
  <c r="AD82" i="2"/>
  <c r="C321" i="13" s="1"/>
  <c r="AE82" i="2"/>
  <c r="G77" i="13" s="1"/>
  <c r="AF82" i="2"/>
  <c r="G199" i="13"/>
  <c r="AG82" i="2"/>
  <c r="G321" i="13" s="1"/>
  <c r="D78" i="12"/>
  <c r="AB83" i="2"/>
  <c r="C78" i="13" s="1"/>
  <c r="AC83" i="2"/>
  <c r="C200" i="13" s="1"/>
  <c r="AD83" i="2"/>
  <c r="C322" i="13" s="1"/>
  <c r="AE83" i="2"/>
  <c r="G78" i="13" s="1"/>
  <c r="AF83" i="2"/>
  <c r="G200" i="13" s="1"/>
  <c r="AG83" i="2"/>
  <c r="G322" i="13" s="1"/>
  <c r="AB84" i="2"/>
  <c r="C79" i="13" s="1"/>
  <c r="AC84" i="2"/>
  <c r="C201" i="13" s="1"/>
  <c r="AD84" i="2"/>
  <c r="C323" i="13"/>
  <c r="AE84" i="2"/>
  <c r="G79" i="13" s="1"/>
  <c r="AF84" i="2"/>
  <c r="G201" i="13" s="1"/>
  <c r="AG84" i="2"/>
  <c r="G323" i="13" s="1"/>
  <c r="D80" i="12"/>
  <c r="AB85" i="2"/>
  <c r="C80" i="13" s="1"/>
  <c r="AC85" i="2"/>
  <c r="C202" i="13" s="1"/>
  <c r="AD85" i="2"/>
  <c r="C324" i="13" s="1"/>
  <c r="AE85" i="2"/>
  <c r="G80" i="13" s="1"/>
  <c r="AF85" i="2"/>
  <c r="G202" i="13" s="1"/>
  <c r="AG85" i="2"/>
  <c r="G324" i="13" s="1"/>
  <c r="D81" i="12"/>
  <c r="AB86" i="2"/>
  <c r="C81" i="13" s="1"/>
  <c r="AC86" i="2"/>
  <c r="C203" i="13" s="1"/>
  <c r="AD86" i="2"/>
  <c r="C325" i="13" s="1"/>
  <c r="AE86" i="2"/>
  <c r="G81" i="13"/>
  <c r="AF86" i="2"/>
  <c r="G203" i="13" s="1"/>
  <c r="AG86" i="2"/>
  <c r="G325" i="13" s="1"/>
  <c r="D82" i="12"/>
  <c r="AB87" i="2"/>
  <c r="C82" i="13" s="1"/>
  <c r="AC87" i="2"/>
  <c r="C204" i="13" s="1"/>
  <c r="AD87" i="2"/>
  <c r="C326" i="13" s="1"/>
  <c r="AE87" i="2"/>
  <c r="G82" i="13" s="1"/>
  <c r="AF87" i="2"/>
  <c r="G204" i="13" s="1"/>
  <c r="AG87" i="2"/>
  <c r="G326" i="13" s="1"/>
  <c r="AB88" i="2"/>
  <c r="C83" i="13" s="1"/>
  <c r="AC88" i="2"/>
  <c r="C205" i="13" s="1"/>
  <c r="AD88" i="2"/>
  <c r="C327" i="13" s="1"/>
  <c r="AE88" i="2"/>
  <c r="G83" i="13" s="1"/>
  <c r="AF88" i="2"/>
  <c r="G205" i="13" s="1"/>
  <c r="AG88" i="2"/>
  <c r="G327" i="13" s="1"/>
  <c r="D84" i="12"/>
  <c r="AB89" i="2"/>
  <c r="C84" i="13" s="1"/>
  <c r="AC89" i="2"/>
  <c r="C206" i="13" s="1"/>
  <c r="AD89" i="2"/>
  <c r="C328" i="13" s="1"/>
  <c r="AE89" i="2"/>
  <c r="G84" i="13" s="1"/>
  <c r="AF89" i="2"/>
  <c r="G206" i="13" s="1"/>
  <c r="AG89" i="2"/>
  <c r="G328" i="13" s="1"/>
  <c r="D85" i="12"/>
  <c r="AB90" i="2"/>
  <c r="C85" i="13" s="1"/>
  <c r="AC90" i="2"/>
  <c r="C207" i="13" s="1"/>
  <c r="AD90" i="2"/>
  <c r="C329" i="13" s="1"/>
  <c r="AE90" i="2"/>
  <c r="G85" i="13" s="1"/>
  <c r="AF90" i="2"/>
  <c r="G207" i="13" s="1"/>
  <c r="AG90" i="2"/>
  <c r="G329" i="13" s="1"/>
  <c r="D86" i="12"/>
  <c r="AB91" i="2"/>
  <c r="C86" i="13"/>
  <c r="AC91" i="2"/>
  <c r="C208" i="13" s="1"/>
  <c r="AD91" i="2"/>
  <c r="C330" i="13" s="1"/>
  <c r="AE91" i="2"/>
  <c r="G86" i="13" s="1"/>
  <c r="AF91" i="2"/>
  <c r="G208" i="13" s="1"/>
  <c r="AG91" i="2"/>
  <c r="G330" i="13" s="1"/>
  <c r="AB92" i="2"/>
  <c r="C87" i="13" s="1"/>
  <c r="AC92" i="2"/>
  <c r="C209" i="13" s="1"/>
  <c r="AD92" i="2"/>
  <c r="C331" i="13" s="1"/>
  <c r="AE92" i="2"/>
  <c r="G87" i="13" s="1"/>
  <c r="AF92" i="2"/>
  <c r="G209" i="13" s="1"/>
  <c r="AG92" i="2"/>
  <c r="G331" i="13" s="1"/>
  <c r="D88" i="12"/>
  <c r="AB93" i="2"/>
  <c r="C88" i="13" s="1"/>
  <c r="AC93" i="2"/>
  <c r="C210" i="13" s="1"/>
  <c r="AD93" i="2"/>
  <c r="C332" i="13" s="1"/>
  <c r="AE93" i="2"/>
  <c r="G88" i="13" s="1"/>
  <c r="AF93" i="2"/>
  <c r="G210" i="13" s="1"/>
  <c r="AG93" i="2"/>
  <c r="G332" i="13" s="1"/>
  <c r="D89" i="12"/>
  <c r="AB94" i="2"/>
  <c r="C89" i="13" s="1"/>
  <c r="AC94" i="2"/>
  <c r="C211" i="13" s="1"/>
  <c r="AD94" i="2"/>
  <c r="C333" i="13" s="1"/>
  <c r="AE94" i="2"/>
  <c r="G89" i="13" s="1"/>
  <c r="AF94" i="2"/>
  <c r="G211" i="13" s="1"/>
  <c r="AG94" i="2"/>
  <c r="G333" i="13" s="1"/>
  <c r="D90" i="12"/>
  <c r="AB95" i="2"/>
  <c r="C90" i="13" s="1"/>
  <c r="AC95" i="2"/>
  <c r="C212" i="13" s="1"/>
  <c r="AD95" i="2"/>
  <c r="C334" i="13" s="1"/>
  <c r="AE95" i="2"/>
  <c r="G90" i="13" s="1"/>
  <c r="AF95" i="2"/>
  <c r="G212" i="13" s="1"/>
  <c r="AG95" i="2"/>
  <c r="G334" i="13" s="1"/>
  <c r="AB96" i="2"/>
  <c r="C91" i="13"/>
  <c r="AC96" i="2"/>
  <c r="C213" i="13" s="1"/>
  <c r="AD96" i="2"/>
  <c r="C335" i="13" s="1"/>
  <c r="AE96" i="2"/>
  <c r="G91" i="13" s="1"/>
  <c r="AF96" i="2"/>
  <c r="G213" i="13" s="1"/>
  <c r="AG96" i="2"/>
  <c r="G335" i="13" s="1"/>
  <c r="D92" i="12"/>
  <c r="AB97" i="2"/>
  <c r="C92" i="13" s="1"/>
  <c r="AC97" i="2"/>
  <c r="C214" i="13" s="1"/>
  <c r="AD97" i="2"/>
  <c r="C336" i="13" s="1"/>
  <c r="AE97" i="2"/>
  <c r="G92" i="13" s="1"/>
  <c r="AF97" i="2"/>
  <c r="G214" i="13" s="1"/>
  <c r="AG97" i="2"/>
  <c r="G336" i="13" s="1"/>
  <c r="D93" i="12"/>
  <c r="AB98" i="2"/>
  <c r="C93" i="13" s="1"/>
  <c r="AC98" i="2"/>
  <c r="C215" i="13" s="1"/>
  <c r="AD98" i="2"/>
  <c r="C337" i="13" s="1"/>
  <c r="AE98" i="2"/>
  <c r="G93" i="13" s="1"/>
  <c r="AF98" i="2"/>
  <c r="G215" i="13" s="1"/>
  <c r="AG98" i="2"/>
  <c r="G337" i="13" s="1"/>
  <c r="D94" i="12"/>
  <c r="AB99" i="2"/>
  <c r="C94" i="13" s="1"/>
  <c r="AC99" i="2"/>
  <c r="C216" i="13" s="1"/>
  <c r="AD99" i="2"/>
  <c r="C338" i="13" s="1"/>
  <c r="AE99" i="2"/>
  <c r="G94" i="13" s="1"/>
  <c r="AF99" i="2"/>
  <c r="G216" i="13" s="1"/>
  <c r="AG99" i="2"/>
  <c r="G338" i="13" s="1"/>
  <c r="AB100" i="2"/>
  <c r="C95" i="13" s="1"/>
  <c r="AC100" i="2"/>
  <c r="C217" i="13" s="1"/>
  <c r="AD100" i="2"/>
  <c r="C339" i="13"/>
  <c r="AE100" i="2"/>
  <c r="G95" i="13" s="1"/>
  <c r="AF100" i="2"/>
  <c r="G217" i="13" s="1"/>
  <c r="AG100" i="2"/>
  <c r="G339" i="13" s="1"/>
  <c r="D96" i="12"/>
  <c r="AB101" i="2"/>
  <c r="C96" i="13" s="1"/>
  <c r="AC101" i="2"/>
  <c r="C218" i="13" s="1"/>
  <c r="AD101" i="2"/>
  <c r="C340" i="13" s="1"/>
  <c r="AE101" i="2"/>
  <c r="G96" i="13" s="1"/>
  <c r="AF101" i="2"/>
  <c r="G218" i="13" s="1"/>
  <c r="AG101" i="2"/>
  <c r="G340" i="13" s="1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D18" i="12"/>
  <c r="AB23" i="2"/>
  <c r="C18" i="13" s="1"/>
  <c r="AC23" i="2"/>
  <c r="C140" i="13" s="1"/>
  <c r="AD23" i="2"/>
  <c r="C262" i="13"/>
  <c r="AE23" i="2"/>
  <c r="G18" i="13" s="1"/>
  <c r="AF23" i="2"/>
  <c r="G140" i="13" s="1"/>
  <c r="AG23" i="2"/>
  <c r="G262" i="13" s="1"/>
  <c r="D19" i="12"/>
  <c r="AB24" i="2"/>
  <c r="C19" i="13" s="1"/>
  <c r="AC24" i="2"/>
  <c r="C141" i="13" s="1"/>
  <c r="AD24" i="2"/>
  <c r="C263" i="13"/>
  <c r="AE24" i="2"/>
  <c r="G19" i="13" s="1"/>
  <c r="AF24" i="2"/>
  <c r="G141" i="13" s="1"/>
  <c r="AG24" i="2"/>
  <c r="G263" i="13" s="1"/>
  <c r="D20" i="12"/>
  <c r="AB25" i="2"/>
  <c r="C20" i="13" s="1"/>
  <c r="AC25" i="2"/>
  <c r="C142" i="13" s="1"/>
  <c r="AD25" i="2"/>
  <c r="C264" i="13" s="1"/>
  <c r="AE25" i="2"/>
  <c r="G20" i="13" s="1"/>
  <c r="AF25" i="2"/>
  <c r="G142" i="13" s="1"/>
  <c r="AG25" i="2"/>
  <c r="G264" i="13" s="1"/>
  <c r="AB26" i="2"/>
  <c r="C21" i="13" s="1"/>
  <c r="AC26" i="2"/>
  <c r="C143" i="13" s="1"/>
  <c r="AD26" i="2"/>
  <c r="C265" i="13" s="1"/>
  <c r="AE26" i="2"/>
  <c r="G21" i="13" s="1"/>
  <c r="AF26" i="2"/>
  <c r="G143" i="13" s="1"/>
  <c r="AG26" i="2"/>
  <c r="G265" i="13" s="1"/>
  <c r="D22" i="12"/>
  <c r="AB27" i="2"/>
  <c r="C22" i="13" s="1"/>
  <c r="AC27" i="2"/>
  <c r="C144" i="13" s="1"/>
  <c r="AD27" i="2"/>
  <c r="C266" i="13" s="1"/>
  <c r="AE27" i="2"/>
  <c r="G22" i="13" s="1"/>
  <c r="AF27" i="2"/>
  <c r="G144" i="13" s="1"/>
  <c r="AG27" i="2"/>
  <c r="G266" i="13" s="1"/>
  <c r="D23" i="12"/>
  <c r="AB28" i="2"/>
  <c r="C23" i="13" s="1"/>
  <c r="AC28" i="2"/>
  <c r="C145" i="13" s="1"/>
  <c r="AD28" i="2"/>
  <c r="C267" i="13" s="1"/>
  <c r="AE28" i="2"/>
  <c r="G23" i="13" s="1"/>
  <c r="AF28" i="2"/>
  <c r="G145" i="13" s="1"/>
  <c r="AG28" i="2"/>
  <c r="G267" i="13" s="1"/>
  <c r="D24" i="12"/>
  <c r="AB29" i="2"/>
  <c r="C24" i="13" s="1"/>
  <c r="AC29" i="2"/>
  <c r="C146" i="13" s="1"/>
  <c r="AD29" i="2"/>
  <c r="C268" i="13" s="1"/>
  <c r="AE29" i="2"/>
  <c r="G24" i="13" s="1"/>
  <c r="AF29" i="2"/>
  <c r="G146" i="13" s="1"/>
  <c r="AG29" i="2"/>
  <c r="G268" i="13" s="1"/>
  <c r="AB30" i="2"/>
  <c r="C25" i="13" s="1"/>
  <c r="AC30" i="2"/>
  <c r="C147" i="13" s="1"/>
  <c r="AD30" i="2"/>
  <c r="C269" i="13" s="1"/>
  <c r="AE30" i="2"/>
  <c r="G25" i="13" s="1"/>
  <c r="AF30" i="2"/>
  <c r="G147" i="13" s="1"/>
  <c r="AG30" i="2"/>
  <c r="G269" i="13" s="1"/>
  <c r="D26" i="12"/>
  <c r="AB31" i="2"/>
  <c r="C26" i="13" s="1"/>
  <c r="AC31" i="2"/>
  <c r="C148" i="13" s="1"/>
  <c r="AD31" i="2"/>
  <c r="C270" i="13" s="1"/>
  <c r="AE31" i="2"/>
  <c r="G26" i="13" s="1"/>
  <c r="AF31" i="2"/>
  <c r="G148" i="13" s="1"/>
  <c r="AG31" i="2"/>
  <c r="G270" i="13" s="1"/>
  <c r="D27" i="12"/>
  <c r="AB32" i="2"/>
  <c r="C27" i="13" s="1"/>
  <c r="AC32" i="2"/>
  <c r="C149" i="13" s="1"/>
  <c r="AD32" i="2"/>
  <c r="C271" i="13" s="1"/>
  <c r="AE32" i="2"/>
  <c r="G27" i="13" s="1"/>
  <c r="AF32" i="2"/>
  <c r="G149" i="13" s="1"/>
  <c r="AG32" i="2"/>
  <c r="G271" i="13" s="1"/>
  <c r="D28" i="12"/>
  <c r="AB33" i="2"/>
  <c r="C28" i="13" s="1"/>
  <c r="AC33" i="2"/>
  <c r="C150" i="13" s="1"/>
  <c r="AD33" i="2"/>
  <c r="C272" i="13" s="1"/>
  <c r="AE33" i="2"/>
  <c r="G28" i="13" s="1"/>
  <c r="AF33" i="2"/>
  <c r="G150" i="13" s="1"/>
  <c r="AG33" i="2"/>
  <c r="G272" i="13" s="1"/>
  <c r="AB34" i="2"/>
  <c r="C29" i="13" s="1"/>
  <c r="AC34" i="2"/>
  <c r="C151" i="13" s="1"/>
  <c r="AD34" i="2"/>
  <c r="C273" i="13" s="1"/>
  <c r="AE34" i="2"/>
  <c r="G29" i="13" s="1"/>
  <c r="AF34" i="2"/>
  <c r="G151" i="13" s="1"/>
  <c r="AG34" i="2"/>
  <c r="G273" i="13" s="1"/>
  <c r="D30" i="12"/>
  <c r="AB35" i="2"/>
  <c r="C30" i="13" s="1"/>
  <c r="AC35" i="2"/>
  <c r="C152" i="13" s="1"/>
  <c r="AD35" i="2"/>
  <c r="C274" i="13" s="1"/>
  <c r="AE35" i="2"/>
  <c r="G30" i="13" s="1"/>
  <c r="AF35" i="2"/>
  <c r="G152" i="13" s="1"/>
  <c r="AG35" i="2"/>
  <c r="G274" i="13" s="1"/>
  <c r="D31" i="12"/>
  <c r="AB36" i="2"/>
  <c r="C31" i="13" s="1"/>
  <c r="AC36" i="2"/>
  <c r="C153" i="13" s="1"/>
  <c r="AD36" i="2"/>
  <c r="C275" i="13" s="1"/>
  <c r="AE36" i="2"/>
  <c r="G31" i="13" s="1"/>
  <c r="AF36" i="2"/>
  <c r="G153" i="13" s="1"/>
  <c r="AG36" i="2"/>
  <c r="G275" i="13" s="1"/>
  <c r="D32" i="12"/>
  <c r="AB37" i="2"/>
  <c r="C32" i="13" s="1"/>
  <c r="AC37" i="2"/>
  <c r="C154" i="13" s="1"/>
  <c r="AD37" i="2"/>
  <c r="C276" i="13" s="1"/>
  <c r="AE37" i="2"/>
  <c r="G32" i="13" s="1"/>
  <c r="AF37" i="2"/>
  <c r="G154" i="13" s="1"/>
  <c r="AG37" i="2"/>
  <c r="G276" i="13" s="1"/>
  <c r="AB38" i="2"/>
  <c r="C33" i="13" s="1"/>
  <c r="AC38" i="2"/>
  <c r="C155" i="13" s="1"/>
  <c r="AD38" i="2"/>
  <c r="C277" i="13" s="1"/>
  <c r="AE38" i="2"/>
  <c r="G33" i="13" s="1"/>
  <c r="AF38" i="2"/>
  <c r="G155" i="13" s="1"/>
  <c r="AG38" i="2"/>
  <c r="G277" i="13" s="1"/>
  <c r="D34" i="12"/>
  <c r="AB39" i="2"/>
  <c r="C34" i="13" s="1"/>
  <c r="AC39" i="2"/>
  <c r="C156" i="13" s="1"/>
  <c r="AD39" i="2"/>
  <c r="C278" i="13" s="1"/>
  <c r="AE39" i="2"/>
  <c r="G34" i="13" s="1"/>
  <c r="AF39" i="2"/>
  <c r="G156" i="13" s="1"/>
  <c r="AG39" i="2"/>
  <c r="G278" i="13" s="1"/>
  <c r="D35" i="12"/>
  <c r="AB40" i="2"/>
  <c r="C35" i="13" s="1"/>
  <c r="AC40" i="2"/>
  <c r="C157" i="13" s="1"/>
  <c r="AD40" i="2"/>
  <c r="C279" i="13" s="1"/>
  <c r="AE40" i="2"/>
  <c r="G35" i="13" s="1"/>
  <c r="AF40" i="2"/>
  <c r="G157" i="13" s="1"/>
  <c r="AG40" i="2"/>
  <c r="G279" i="13" s="1"/>
  <c r="D36" i="12"/>
  <c r="AB41" i="2"/>
  <c r="C36" i="13" s="1"/>
  <c r="AC41" i="2"/>
  <c r="C158" i="13" s="1"/>
  <c r="AD41" i="2"/>
  <c r="C280" i="13" s="1"/>
  <c r="AE41" i="2"/>
  <c r="G36" i="13" s="1"/>
  <c r="AF41" i="2"/>
  <c r="G158" i="13" s="1"/>
  <c r="AG41" i="2"/>
  <c r="G280" i="13" s="1"/>
  <c r="AB42" i="2"/>
  <c r="C37" i="13" s="1"/>
  <c r="AC42" i="2"/>
  <c r="C159" i="13" s="1"/>
  <c r="AD42" i="2"/>
  <c r="C281" i="13" s="1"/>
  <c r="AE42" i="2"/>
  <c r="G37" i="13" s="1"/>
  <c r="AF42" i="2"/>
  <c r="G159" i="13" s="1"/>
  <c r="AG42" i="2"/>
  <c r="G281" i="13" s="1"/>
  <c r="A24" i="14"/>
  <c r="A23" i="14"/>
  <c r="A18" i="14"/>
  <c r="A17" i="14"/>
  <c r="A16" i="14"/>
  <c r="A10" i="14"/>
  <c r="A9" i="14"/>
  <c r="A3" i="14"/>
  <c r="A4" i="14"/>
  <c r="A5" i="14"/>
  <c r="A6" i="14"/>
  <c r="A2" i="14"/>
  <c r="A4" i="2"/>
  <c r="T28" i="1"/>
  <c r="AE8" i="2"/>
  <c r="G3" i="13" s="1"/>
  <c r="AF8" i="2"/>
  <c r="G125" i="13" s="1"/>
  <c r="AG8" i="2"/>
  <c r="G247" i="13" s="1"/>
  <c r="AE9" i="2"/>
  <c r="G4" i="13" s="1"/>
  <c r="AF9" i="2"/>
  <c r="G126" i="13" s="1"/>
  <c r="AG9" i="2"/>
  <c r="G248" i="13" s="1"/>
  <c r="AE10" i="2"/>
  <c r="G5" i="13" s="1"/>
  <c r="AF10" i="2"/>
  <c r="G127" i="13" s="1"/>
  <c r="AG10" i="2"/>
  <c r="G249" i="13" s="1"/>
  <c r="AE11" i="2"/>
  <c r="G6" i="13"/>
  <c r="AF11" i="2"/>
  <c r="G128" i="13" s="1"/>
  <c r="AG11" i="2"/>
  <c r="G250" i="13" s="1"/>
  <c r="AE12" i="2"/>
  <c r="G7" i="13" s="1"/>
  <c r="AF12" i="2"/>
  <c r="G129" i="13" s="1"/>
  <c r="AG12" i="2"/>
  <c r="G251" i="13" s="1"/>
  <c r="AE13" i="2"/>
  <c r="G8" i="13" s="1"/>
  <c r="AF13" i="2"/>
  <c r="G130" i="13" s="1"/>
  <c r="AG13" i="2"/>
  <c r="G252" i="13" s="1"/>
  <c r="AE14" i="2"/>
  <c r="G9" i="13" s="1"/>
  <c r="AF14" i="2"/>
  <c r="G131" i="13" s="1"/>
  <c r="AG14" i="2"/>
  <c r="G253" i="13" s="1"/>
  <c r="AE15" i="2"/>
  <c r="G10" i="13" s="1"/>
  <c r="AF15" i="2"/>
  <c r="G132" i="13" s="1"/>
  <c r="AG15" i="2"/>
  <c r="G254" i="13" s="1"/>
  <c r="AE16" i="2"/>
  <c r="G11" i="13" s="1"/>
  <c r="AF16" i="2"/>
  <c r="G133" i="13" s="1"/>
  <c r="AG16" i="2"/>
  <c r="G255" i="13" s="1"/>
  <c r="AE17" i="2"/>
  <c r="G12" i="13" s="1"/>
  <c r="AF17" i="2"/>
  <c r="G134" i="13" s="1"/>
  <c r="AG17" i="2"/>
  <c r="G256" i="13" s="1"/>
  <c r="AE18" i="2"/>
  <c r="G13" i="13" s="1"/>
  <c r="AF18" i="2"/>
  <c r="G135" i="13" s="1"/>
  <c r="AG18" i="2"/>
  <c r="G257" i="13" s="1"/>
  <c r="AE19" i="2"/>
  <c r="G14" i="13" s="1"/>
  <c r="AF19" i="2"/>
  <c r="G136" i="13" s="1"/>
  <c r="AG19" i="2"/>
  <c r="G258" i="13" s="1"/>
  <c r="AE20" i="2"/>
  <c r="G15" i="13" s="1"/>
  <c r="AF20" i="2"/>
  <c r="G137" i="13"/>
  <c r="AG20" i="2"/>
  <c r="G259" i="13" s="1"/>
  <c r="AE21" i="2"/>
  <c r="G16" i="13" s="1"/>
  <c r="AF21" i="2"/>
  <c r="G138" i="13" s="1"/>
  <c r="AG21" i="2"/>
  <c r="G260" i="13" s="1"/>
  <c r="AE22" i="2"/>
  <c r="G17" i="13" s="1"/>
  <c r="AF22" i="2"/>
  <c r="G139" i="13" s="1"/>
  <c r="AG22" i="2"/>
  <c r="G261" i="13" s="1"/>
  <c r="AE43" i="2"/>
  <c r="G38" i="13"/>
  <c r="AF43" i="2"/>
  <c r="G160" i="13" s="1"/>
  <c r="AG43" i="2"/>
  <c r="G282" i="13" s="1"/>
  <c r="AE44" i="2"/>
  <c r="G39" i="13" s="1"/>
  <c r="AF44" i="2"/>
  <c r="G161" i="13" s="1"/>
  <c r="AG44" i="2"/>
  <c r="G283" i="13" s="1"/>
  <c r="AE45" i="2"/>
  <c r="G40" i="13" s="1"/>
  <c r="AF45" i="2"/>
  <c r="G162" i="13" s="1"/>
  <c r="AG45" i="2"/>
  <c r="G284" i="13" s="1"/>
  <c r="AE46" i="2"/>
  <c r="G41" i="13" s="1"/>
  <c r="AF46" i="2"/>
  <c r="G163" i="13" s="1"/>
  <c r="AG46" i="2"/>
  <c r="G285" i="13" s="1"/>
  <c r="AE47" i="2"/>
  <c r="G42" i="13" s="1"/>
  <c r="AF47" i="2"/>
  <c r="G164" i="13" s="1"/>
  <c r="AG47" i="2"/>
  <c r="G286" i="13" s="1"/>
  <c r="AE48" i="2"/>
  <c r="G43" i="13" s="1"/>
  <c r="AF48" i="2"/>
  <c r="G165" i="13" s="1"/>
  <c r="AG48" i="2"/>
  <c r="G287" i="13" s="1"/>
  <c r="AE49" i="2"/>
  <c r="G44" i="13" s="1"/>
  <c r="AF49" i="2"/>
  <c r="G166" i="13" s="1"/>
  <c r="AG49" i="2"/>
  <c r="G288" i="13"/>
  <c r="AE50" i="2"/>
  <c r="G45" i="13" s="1"/>
  <c r="AF50" i="2"/>
  <c r="G167" i="13" s="1"/>
  <c r="AG50" i="2"/>
  <c r="G289" i="13" s="1"/>
  <c r="AE51" i="2"/>
  <c r="G46" i="13" s="1"/>
  <c r="AF51" i="2"/>
  <c r="G168" i="13" s="1"/>
  <c r="AG51" i="2"/>
  <c r="G290" i="13" s="1"/>
  <c r="AE52" i="2"/>
  <c r="G47" i="13" s="1"/>
  <c r="AF52" i="2"/>
  <c r="G169" i="13"/>
  <c r="AG52" i="2"/>
  <c r="G291" i="13" s="1"/>
  <c r="AE53" i="2"/>
  <c r="G48" i="13" s="1"/>
  <c r="AF53" i="2"/>
  <c r="G170" i="13" s="1"/>
  <c r="AG53" i="2"/>
  <c r="G292" i="13"/>
  <c r="AE54" i="2"/>
  <c r="G49" i="13" s="1"/>
  <c r="AF54" i="2"/>
  <c r="G171" i="13" s="1"/>
  <c r="AG54" i="2"/>
  <c r="G293" i="13" s="1"/>
  <c r="AE55" i="2"/>
  <c r="G50" i="13" s="1"/>
  <c r="AF55" i="2"/>
  <c r="G172" i="13" s="1"/>
  <c r="AG55" i="2"/>
  <c r="G294" i="13" s="1"/>
  <c r="AE56" i="2"/>
  <c r="G51" i="13" s="1"/>
  <c r="AF56" i="2"/>
  <c r="G173" i="13" s="1"/>
  <c r="AG56" i="2"/>
  <c r="G295" i="13" s="1"/>
  <c r="AE57" i="2"/>
  <c r="G52" i="13" s="1"/>
  <c r="AF57" i="2"/>
  <c r="G174" i="13" s="1"/>
  <c r="AG57" i="2"/>
  <c r="G296" i="13" s="1"/>
  <c r="AE58" i="2"/>
  <c r="G53" i="13" s="1"/>
  <c r="AF58" i="2"/>
  <c r="G175" i="13" s="1"/>
  <c r="AG58" i="2"/>
  <c r="G297" i="13" s="1"/>
  <c r="AE59" i="2"/>
  <c r="G54" i="13"/>
  <c r="AF59" i="2"/>
  <c r="G176" i="13" s="1"/>
  <c r="AG59" i="2"/>
  <c r="G298" i="13" s="1"/>
  <c r="AE60" i="2"/>
  <c r="G55" i="13" s="1"/>
  <c r="AF60" i="2"/>
  <c r="G177" i="13" s="1"/>
  <c r="AG60" i="2"/>
  <c r="G299" i="13" s="1"/>
  <c r="AE61" i="2"/>
  <c r="G56" i="13" s="1"/>
  <c r="AF61" i="2"/>
  <c r="G178" i="13" s="1"/>
  <c r="AG61" i="2"/>
  <c r="G300" i="13"/>
  <c r="AE62" i="2"/>
  <c r="G57" i="13" s="1"/>
  <c r="AF62" i="2"/>
  <c r="G179" i="13" s="1"/>
  <c r="AG62" i="2"/>
  <c r="G301" i="13" s="1"/>
  <c r="AE63" i="2"/>
  <c r="G58" i="13"/>
  <c r="AF63" i="2"/>
  <c r="G180" i="13" s="1"/>
  <c r="AG63" i="2"/>
  <c r="G302" i="13" s="1"/>
  <c r="AE64" i="2"/>
  <c r="G59" i="13" s="1"/>
  <c r="AF64" i="2"/>
  <c r="G181" i="13"/>
  <c r="AG64" i="2"/>
  <c r="G303" i="13" s="1"/>
  <c r="AE65" i="2"/>
  <c r="G60" i="13" s="1"/>
  <c r="AF65" i="2"/>
  <c r="G182" i="13" s="1"/>
  <c r="AG65" i="2"/>
  <c r="G304" i="13" s="1"/>
  <c r="AE66" i="2"/>
  <c r="G61" i="13" s="1"/>
  <c r="AF66" i="2"/>
  <c r="G183" i="13" s="1"/>
  <c r="AG66" i="2"/>
  <c r="G305" i="13" s="1"/>
  <c r="AE69" i="2"/>
  <c r="G64" i="13" s="1"/>
  <c r="AF69" i="2"/>
  <c r="G186" i="13" s="1"/>
  <c r="AG69" i="2"/>
  <c r="G308" i="13" s="1"/>
  <c r="AE70" i="2"/>
  <c r="G65" i="13" s="1"/>
  <c r="AF70" i="2"/>
  <c r="G187" i="13" s="1"/>
  <c r="AG70" i="2"/>
  <c r="G309" i="13" s="1"/>
  <c r="AE71" i="2"/>
  <c r="G66" i="13" s="1"/>
  <c r="AF71" i="2"/>
  <c r="G188" i="13" s="1"/>
  <c r="AG71" i="2"/>
  <c r="G310" i="13" s="1"/>
  <c r="AE72" i="2"/>
  <c r="G67" i="13" s="1"/>
  <c r="AF72" i="2"/>
  <c r="G189" i="13" s="1"/>
  <c r="AG72" i="2"/>
  <c r="G311" i="13" s="1"/>
  <c r="AE73" i="2"/>
  <c r="G68" i="13" s="1"/>
  <c r="AF73" i="2"/>
  <c r="G190" i="13" s="1"/>
  <c r="AG73" i="2"/>
  <c r="G312" i="13" s="1"/>
  <c r="AE74" i="2"/>
  <c r="G69" i="13" s="1"/>
  <c r="AF74" i="2"/>
  <c r="G191" i="13" s="1"/>
  <c r="AG74" i="2"/>
  <c r="G313" i="13" s="1"/>
  <c r="AE75" i="2"/>
  <c r="G70" i="13" s="1"/>
  <c r="AF75" i="2"/>
  <c r="G192" i="13" s="1"/>
  <c r="AG75" i="2"/>
  <c r="G314" i="13"/>
  <c r="AE76" i="2"/>
  <c r="G71" i="13" s="1"/>
  <c r="AF76" i="2"/>
  <c r="G193" i="13" s="1"/>
  <c r="AG76" i="2"/>
  <c r="G315" i="13" s="1"/>
  <c r="AE77" i="2"/>
  <c r="G72" i="13"/>
  <c r="AF77" i="2"/>
  <c r="G194" i="13" s="1"/>
  <c r="AG77" i="2"/>
  <c r="G316" i="13" s="1"/>
  <c r="AE78" i="2"/>
  <c r="G73" i="13" s="1"/>
  <c r="AF78" i="2"/>
  <c r="G195" i="13"/>
  <c r="AG78" i="2"/>
  <c r="G317" i="13" s="1"/>
  <c r="AE79" i="2"/>
  <c r="G74" i="13" s="1"/>
  <c r="AF79" i="2"/>
  <c r="G196" i="13" s="1"/>
  <c r="AG79" i="2"/>
  <c r="G318" i="13" s="1"/>
  <c r="AE80" i="2"/>
  <c r="G75" i="13" s="1"/>
  <c r="AF80" i="2"/>
  <c r="G197" i="13" s="1"/>
  <c r="AG80" i="2"/>
  <c r="G319" i="13" s="1"/>
  <c r="AE81" i="2"/>
  <c r="G76" i="13" s="1"/>
  <c r="AF81" i="2"/>
  <c r="G198" i="13" s="1"/>
  <c r="AG81" i="2"/>
  <c r="G320" i="13" s="1"/>
  <c r="AE102" i="2"/>
  <c r="G97" i="13" s="1"/>
  <c r="AF102" i="2"/>
  <c r="G219" i="13" s="1"/>
  <c r="AG102" i="2"/>
  <c r="G341" i="13" s="1"/>
  <c r="AE103" i="2"/>
  <c r="G98" i="13" s="1"/>
  <c r="AF103" i="2"/>
  <c r="G220" i="13" s="1"/>
  <c r="AG103" i="2"/>
  <c r="G342" i="13" s="1"/>
  <c r="AE104" i="2"/>
  <c r="G99" i="13" s="1"/>
  <c r="AF104" i="2"/>
  <c r="G221" i="13" s="1"/>
  <c r="AG104" i="2"/>
  <c r="G343" i="13" s="1"/>
  <c r="AE105" i="2"/>
  <c r="G100" i="13" s="1"/>
  <c r="AF105" i="2"/>
  <c r="G222" i="13" s="1"/>
  <c r="AG105" i="2"/>
  <c r="G344" i="13" s="1"/>
  <c r="AE106" i="2"/>
  <c r="G101" i="13" s="1"/>
  <c r="AF106" i="2"/>
  <c r="G223" i="13"/>
  <c r="AG106" i="2"/>
  <c r="G345" i="13" s="1"/>
  <c r="AE107" i="2"/>
  <c r="G102" i="13" s="1"/>
  <c r="AF107" i="2"/>
  <c r="G224" i="13" s="1"/>
  <c r="AG107" i="2"/>
  <c r="G346" i="13"/>
  <c r="AE108" i="2"/>
  <c r="G103" i="13" s="1"/>
  <c r="AF108" i="2"/>
  <c r="G225" i="13" s="1"/>
  <c r="AG108" i="2"/>
  <c r="G347" i="13" s="1"/>
  <c r="AE109" i="2"/>
  <c r="G104" i="13" s="1"/>
  <c r="AF109" i="2"/>
  <c r="G226" i="13" s="1"/>
  <c r="AG109" i="2"/>
  <c r="G348" i="13" s="1"/>
  <c r="AE110" i="2"/>
  <c r="G105" i="13" s="1"/>
  <c r="AF110" i="2"/>
  <c r="G227" i="13" s="1"/>
  <c r="AG110" i="2"/>
  <c r="G349" i="13" s="1"/>
  <c r="AE111" i="2"/>
  <c r="G106" i="13" s="1"/>
  <c r="AF111" i="2"/>
  <c r="G228" i="13" s="1"/>
  <c r="AG111" i="2"/>
  <c r="G350" i="13" s="1"/>
  <c r="AE112" i="2"/>
  <c r="G107" i="13" s="1"/>
  <c r="AF112" i="2"/>
  <c r="G229" i="13" s="1"/>
  <c r="AG112" i="2"/>
  <c r="G351" i="13" s="1"/>
  <c r="AE113" i="2"/>
  <c r="G108" i="13" s="1"/>
  <c r="AF113" i="2"/>
  <c r="G230" i="13" s="1"/>
  <c r="AG113" i="2"/>
  <c r="G352" i="13" s="1"/>
  <c r="AE114" i="2"/>
  <c r="G109" i="13" s="1"/>
  <c r="AF114" i="2"/>
  <c r="G231" i="13" s="1"/>
  <c r="AG114" i="2"/>
  <c r="G353" i="13" s="1"/>
  <c r="AE115" i="2"/>
  <c r="G110" i="13" s="1"/>
  <c r="AF115" i="2"/>
  <c r="G232" i="13" s="1"/>
  <c r="AG115" i="2"/>
  <c r="G354" i="13" s="1"/>
  <c r="AE116" i="2"/>
  <c r="G111" i="13" s="1"/>
  <c r="AF116" i="2"/>
  <c r="G233" i="13" s="1"/>
  <c r="AG116" i="2"/>
  <c r="G355" i="13" s="1"/>
  <c r="AE117" i="2"/>
  <c r="G112" i="13"/>
  <c r="AF117" i="2"/>
  <c r="G234" i="13" s="1"/>
  <c r="AG117" i="2"/>
  <c r="G356" i="13" s="1"/>
  <c r="AE118" i="2"/>
  <c r="G113" i="13" s="1"/>
  <c r="AF118" i="2"/>
  <c r="G235" i="13" s="1"/>
  <c r="AG118" i="2"/>
  <c r="G357" i="13" s="1"/>
  <c r="AE119" i="2"/>
  <c r="G114" i="13" s="1"/>
  <c r="AF119" i="2"/>
  <c r="G236" i="13" s="1"/>
  <c r="AG119" i="2"/>
  <c r="G358" i="13" s="1"/>
  <c r="AE120" i="2"/>
  <c r="G115" i="13" s="1"/>
  <c r="AF120" i="2"/>
  <c r="G237" i="13" s="1"/>
  <c r="AG120" i="2"/>
  <c r="G359" i="13" s="1"/>
  <c r="AE121" i="2"/>
  <c r="G116" i="13" s="1"/>
  <c r="AF121" i="2"/>
  <c r="G238" i="13" s="1"/>
  <c r="AG121" i="2"/>
  <c r="G360" i="13" s="1"/>
  <c r="AE122" i="2"/>
  <c r="G117" i="13" s="1"/>
  <c r="AF122" i="2"/>
  <c r="G239" i="13"/>
  <c r="AG122" i="2"/>
  <c r="G361" i="13" s="1"/>
  <c r="AE123" i="2"/>
  <c r="G118" i="13" s="1"/>
  <c r="AF123" i="2"/>
  <c r="G240" i="13" s="1"/>
  <c r="AG123" i="2"/>
  <c r="G362" i="13" s="1"/>
  <c r="AE124" i="2"/>
  <c r="G119" i="13" s="1"/>
  <c r="AF124" i="2"/>
  <c r="G241" i="13" s="1"/>
  <c r="AG124" i="2"/>
  <c r="G363" i="13" s="1"/>
  <c r="AE125" i="2"/>
  <c r="G120" i="13" s="1"/>
  <c r="AF125" i="2"/>
  <c r="G242" i="13" s="1"/>
  <c r="AG125" i="2"/>
  <c r="G364" i="13" s="1"/>
  <c r="AE126" i="2"/>
  <c r="G121" i="13" s="1"/>
  <c r="AF126" i="2"/>
  <c r="G243" i="13" s="1"/>
  <c r="AG126" i="2"/>
  <c r="G365" i="13" s="1"/>
  <c r="AE127" i="2"/>
  <c r="G122" i="13" s="1"/>
  <c r="AF127" i="2"/>
  <c r="G244" i="13" s="1"/>
  <c r="AG127" i="2"/>
  <c r="G366" i="13" s="1"/>
  <c r="AE128" i="2"/>
  <c r="G123" i="13" s="1"/>
  <c r="AF128" i="2"/>
  <c r="G245" i="13" s="1"/>
  <c r="AG128" i="2"/>
  <c r="G367" i="13" s="1"/>
  <c r="AG7" i="2"/>
  <c r="G246" i="13" s="1"/>
  <c r="AF7" i="2"/>
  <c r="G124" i="13" s="1"/>
  <c r="G2" i="13"/>
  <c r="AB71" i="2"/>
  <c r="C66" i="13" s="1"/>
  <c r="AC71" i="2"/>
  <c r="C188" i="13" s="1"/>
  <c r="AD71" i="2"/>
  <c r="C310" i="13" s="1"/>
  <c r="AB72" i="2"/>
  <c r="C67" i="13" s="1"/>
  <c r="AC72" i="2"/>
  <c r="C189" i="13" s="1"/>
  <c r="AD72" i="2"/>
  <c r="C311" i="13" s="1"/>
  <c r="AB73" i="2"/>
  <c r="C68" i="13" s="1"/>
  <c r="AC73" i="2"/>
  <c r="C190" i="13"/>
  <c r="AD73" i="2"/>
  <c r="C312" i="13" s="1"/>
  <c r="AB74" i="2"/>
  <c r="C69" i="13" s="1"/>
  <c r="AC74" i="2"/>
  <c r="C191" i="13" s="1"/>
  <c r="AD74" i="2"/>
  <c r="C313" i="13" s="1"/>
  <c r="AB75" i="2"/>
  <c r="C70" i="13" s="1"/>
  <c r="AC75" i="2"/>
  <c r="C192" i="13" s="1"/>
  <c r="AD75" i="2"/>
  <c r="C314" i="13" s="1"/>
  <c r="AB76" i="2"/>
  <c r="C71" i="13"/>
  <c r="AC76" i="2"/>
  <c r="C193" i="13" s="1"/>
  <c r="AD76" i="2"/>
  <c r="C315" i="13" s="1"/>
  <c r="AB77" i="2"/>
  <c r="C72" i="13" s="1"/>
  <c r="AC77" i="2"/>
  <c r="C194" i="13"/>
  <c r="AD77" i="2"/>
  <c r="C316" i="13" s="1"/>
  <c r="AB78" i="2"/>
  <c r="C73" i="13" s="1"/>
  <c r="AC78" i="2"/>
  <c r="C195" i="13" s="1"/>
  <c r="AD78" i="2"/>
  <c r="C317" i="13"/>
  <c r="AB79" i="2"/>
  <c r="C74" i="13" s="1"/>
  <c r="AC79" i="2"/>
  <c r="C196" i="13" s="1"/>
  <c r="AD79" i="2"/>
  <c r="C318" i="13" s="1"/>
  <c r="AB80" i="2"/>
  <c r="C75" i="13" s="1"/>
  <c r="AC80" i="2"/>
  <c r="C197" i="13" s="1"/>
  <c r="AD80" i="2"/>
  <c r="C319" i="13" s="1"/>
  <c r="AB81" i="2"/>
  <c r="C76" i="13" s="1"/>
  <c r="AC81" i="2"/>
  <c r="C198" i="13" s="1"/>
  <c r="AD81" i="2"/>
  <c r="C320" i="13" s="1"/>
  <c r="AB102" i="2"/>
  <c r="C97" i="13" s="1"/>
  <c r="AC102" i="2"/>
  <c r="C219" i="13" s="1"/>
  <c r="AD102" i="2"/>
  <c r="C341" i="13" s="1"/>
  <c r="AB103" i="2"/>
  <c r="C98" i="13" s="1"/>
  <c r="AC103" i="2"/>
  <c r="C220" i="13" s="1"/>
  <c r="AD103" i="2"/>
  <c r="C342" i="13" s="1"/>
  <c r="AB104" i="2"/>
  <c r="C99" i="13" s="1"/>
  <c r="AC104" i="2"/>
  <c r="C221" i="13" s="1"/>
  <c r="AD104" i="2"/>
  <c r="C343" i="13" s="1"/>
  <c r="AB105" i="2"/>
  <c r="C100" i="13" s="1"/>
  <c r="AC105" i="2"/>
  <c r="C222" i="13"/>
  <c r="AD105" i="2"/>
  <c r="C344" i="13" s="1"/>
  <c r="AB106" i="2"/>
  <c r="C101" i="13" s="1"/>
  <c r="AC106" i="2"/>
  <c r="C223" i="13" s="1"/>
  <c r="AD106" i="2"/>
  <c r="C345" i="13"/>
  <c r="AB107" i="2"/>
  <c r="C102" i="13" s="1"/>
  <c r="AC107" i="2"/>
  <c r="C224" i="13" s="1"/>
  <c r="AD107" i="2"/>
  <c r="C346" i="13" s="1"/>
  <c r="AB108" i="2"/>
  <c r="C103" i="13"/>
  <c r="AC108" i="2"/>
  <c r="C225" i="13" s="1"/>
  <c r="AD108" i="2"/>
  <c r="C347" i="13" s="1"/>
  <c r="AB109" i="2"/>
  <c r="C104" i="13" s="1"/>
  <c r="AC109" i="2"/>
  <c r="C226" i="13" s="1"/>
  <c r="AD109" i="2"/>
  <c r="C348" i="13" s="1"/>
  <c r="AB110" i="2"/>
  <c r="C105" i="13" s="1"/>
  <c r="AC110" i="2"/>
  <c r="C227" i="13" s="1"/>
  <c r="AD110" i="2"/>
  <c r="C349" i="13" s="1"/>
  <c r="AB111" i="2"/>
  <c r="C106" i="13" s="1"/>
  <c r="AC111" i="2"/>
  <c r="C228" i="13" s="1"/>
  <c r="AD111" i="2"/>
  <c r="C350" i="13" s="1"/>
  <c r="AB112" i="2"/>
  <c r="C107" i="13" s="1"/>
  <c r="AC112" i="2"/>
  <c r="C229" i="13" s="1"/>
  <c r="AD112" i="2"/>
  <c r="C351" i="13" s="1"/>
  <c r="AB113" i="2"/>
  <c r="C108" i="13" s="1"/>
  <c r="AC113" i="2"/>
  <c r="C230" i="13" s="1"/>
  <c r="AD113" i="2"/>
  <c r="C352" i="13" s="1"/>
  <c r="AB114" i="2"/>
  <c r="C109" i="13" s="1"/>
  <c r="AC114" i="2"/>
  <c r="C231" i="13" s="1"/>
  <c r="AD114" i="2"/>
  <c r="C353" i="13"/>
  <c r="AB115" i="2"/>
  <c r="C110" i="13" s="1"/>
  <c r="AC115" i="2"/>
  <c r="C232" i="13" s="1"/>
  <c r="AD115" i="2"/>
  <c r="C354" i="13" s="1"/>
  <c r="AB116" i="2"/>
  <c r="C111" i="13"/>
  <c r="AC116" i="2"/>
  <c r="C233" i="13" s="1"/>
  <c r="AD116" i="2"/>
  <c r="C355" i="13" s="1"/>
  <c r="AB117" i="2"/>
  <c r="C112" i="13" s="1"/>
  <c r="AC117" i="2"/>
  <c r="C234" i="13"/>
  <c r="AD117" i="2"/>
  <c r="C356" i="13" s="1"/>
  <c r="AB118" i="2"/>
  <c r="C113" i="13" s="1"/>
  <c r="AC118" i="2"/>
  <c r="C235" i="13" s="1"/>
  <c r="AD118" i="2"/>
  <c r="C357" i="13" s="1"/>
  <c r="AB119" i="2"/>
  <c r="C114" i="13" s="1"/>
  <c r="AC119" i="2"/>
  <c r="C236" i="13" s="1"/>
  <c r="AD119" i="2"/>
  <c r="C358" i="13" s="1"/>
  <c r="AB120" i="2"/>
  <c r="C115" i="13" s="1"/>
  <c r="AC120" i="2"/>
  <c r="C237" i="13" s="1"/>
  <c r="AD120" i="2"/>
  <c r="C359" i="13" s="1"/>
  <c r="AB121" i="2"/>
  <c r="C116" i="13" s="1"/>
  <c r="AC121" i="2"/>
  <c r="C238" i="13" s="1"/>
  <c r="AD121" i="2"/>
  <c r="C360" i="13" s="1"/>
  <c r="AB122" i="2"/>
  <c r="C117" i="13" s="1"/>
  <c r="AC122" i="2"/>
  <c r="C239" i="13" s="1"/>
  <c r="AD122" i="2"/>
  <c r="C361" i="13" s="1"/>
  <c r="AB123" i="2"/>
  <c r="C118" i="13" s="1"/>
  <c r="AC123" i="2"/>
  <c r="C240" i="13" s="1"/>
  <c r="AD123" i="2"/>
  <c r="C362" i="13" s="1"/>
  <c r="AB124" i="2"/>
  <c r="C119" i="13" s="1"/>
  <c r="AC124" i="2"/>
  <c r="C241" i="13" s="1"/>
  <c r="AD124" i="2"/>
  <c r="C363" i="13" s="1"/>
  <c r="AB125" i="2"/>
  <c r="C120" i="13" s="1"/>
  <c r="AC125" i="2"/>
  <c r="C242" i="13"/>
  <c r="AD125" i="2"/>
  <c r="C364" i="13" s="1"/>
  <c r="AB126" i="2"/>
  <c r="C121" i="13" s="1"/>
  <c r="AC126" i="2"/>
  <c r="C243" i="13" s="1"/>
  <c r="AD126" i="2"/>
  <c r="C365" i="13"/>
  <c r="AB127" i="2"/>
  <c r="C122" i="13" s="1"/>
  <c r="AC127" i="2"/>
  <c r="C244" i="13" s="1"/>
  <c r="AD127" i="2"/>
  <c r="C366" i="13" s="1"/>
  <c r="AB128" i="2"/>
  <c r="C123" i="13" s="1"/>
  <c r="AC128" i="2"/>
  <c r="C245" i="13" s="1"/>
  <c r="AD128" i="2"/>
  <c r="C367" i="13" s="1"/>
  <c r="C186" i="13"/>
  <c r="AD69" i="2"/>
  <c r="C308" i="13" s="1"/>
  <c r="AB70" i="2"/>
  <c r="C65" i="13" s="1"/>
  <c r="AC70" i="2"/>
  <c r="C187" i="13" s="1"/>
  <c r="AD70" i="2"/>
  <c r="C309" i="13" s="1"/>
  <c r="AB52" i="2"/>
  <c r="C47" i="13" s="1"/>
  <c r="AC52" i="2"/>
  <c r="C169" i="13" s="1"/>
  <c r="AD52" i="2"/>
  <c r="C291" i="13" s="1"/>
  <c r="AB53" i="2"/>
  <c r="C48" i="13" s="1"/>
  <c r="AC53" i="2"/>
  <c r="C170" i="13" s="1"/>
  <c r="AD53" i="2"/>
  <c r="C292" i="13" s="1"/>
  <c r="AB54" i="2"/>
  <c r="C49" i="13" s="1"/>
  <c r="AC54" i="2"/>
  <c r="C171" i="13" s="1"/>
  <c r="AD54" i="2"/>
  <c r="C293" i="13" s="1"/>
  <c r="AB55" i="2"/>
  <c r="C50" i="13" s="1"/>
  <c r="AC55" i="2"/>
  <c r="C172" i="13" s="1"/>
  <c r="AD55" i="2"/>
  <c r="C294" i="13"/>
  <c r="AB56" i="2"/>
  <c r="C51" i="13" s="1"/>
  <c r="AC56" i="2"/>
  <c r="C173" i="13" s="1"/>
  <c r="AD56" i="2"/>
  <c r="C295" i="13" s="1"/>
  <c r="AB57" i="2"/>
  <c r="C52" i="13" s="1"/>
  <c r="AC57" i="2"/>
  <c r="C174" i="13" s="1"/>
  <c r="AD57" i="2"/>
  <c r="C296" i="13" s="1"/>
  <c r="AB58" i="2"/>
  <c r="C53" i="13" s="1"/>
  <c r="AC58" i="2"/>
  <c r="C175" i="13"/>
  <c r="AD58" i="2"/>
  <c r="C297" i="13" s="1"/>
  <c r="AB59" i="2"/>
  <c r="C54" i="13" s="1"/>
  <c r="AC59" i="2"/>
  <c r="C176" i="13" s="1"/>
  <c r="AD59" i="2"/>
  <c r="C298" i="13" s="1"/>
  <c r="AB60" i="2"/>
  <c r="C55" i="13" s="1"/>
  <c r="AC60" i="2"/>
  <c r="C177" i="13" s="1"/>
  <c r="AD60" i="2"/>
  <c r="C299" i="13" s="1"/>
  <c r="AB61" i="2"/>
  <c r="C56" i="13" s="1"/>
  <c r="AC61" i="2"/>
  <c r="C178" i="13" s="1"/>
  <c r="AD61" i="2"/>
  <c r="C300" i="13" s="1"/>
  <c r="AB62" i="2"/>
  <c r="C57" i="13" s="1"/>
  <c r="AC62" i="2"/>
  <c r="C179" i="13" s="1"/>
  <c r="AD62" i="2"/>
  <c r="C301" i="13" s="1"/>
  <c r="AB63" i="2"/>
  <c r="C58" i="13" s="1"/>
  <c r="AC63" i="2"/>
  <c r="C180" i="13" s="1"/>
  <c r="AD63" i="2"/>
  <c r="C302" i="13" s="1"/>
  <c r="AB64" i="2"/>
  <c r="C59" i="13" s="1"/>
  <c r="AC64" i="2"/>
  <c r="C181" i="13" s="1"/>
  <c r="AD64" i="2"/>
  <c r="C303" i="13" s="1"/>
  <c r="AB65" i="2"/>
  <c r="C60" i="13"/>
  <c r="AC65" i="2"/>
  <c r="C182" i="13" s="1"/>
  <c r="AD65" i="2"/>
  <c r="C304" i="13" s="1"/>
  <c r="AB66" i="2"/>
  <c r="C61" i="13" s="1"/>
  <c r="AC66" i="2"/>
  <c r="C183" i="13" s="1"/>
  <c r="AD66" i="2"/>
  <c r="C305" i="13" s="1"/>
  <c r="AB18" i="2"/>
  <c r="C13" i="13" s="1"/>
  <c r="AC18" i="2"/>
  <c r="C135" i="13" s="1"/>
  <c r="AD18" i="2"/>
  <c r="C257" i="13"/>
  <c r="AB19" i="2"/>
  <c r="C14" i="13" s="1"/>
  <c r="AC19" i="2"/>
  <c r="C136" i="13" s="1"/>
  <c r="AD19" i="2"/>
  <c r="C258" i="13" s="1"/>
  <c r="AB20" i="2"/>
  <c r="C15" i="13"/>
  <c r="AC20" i="2"/>
  <c r="C137" i="13" s="1"/>
  <c r="AD20" i="2"/>
  <c r="C259" i="13" s="1"/>
  <c r="AB21" i="2"/>
  <c r="C16" i="13" s="1"/>
  <c r="AC21" i="2"/>
  <c r="C138" i="13" s="1"/>
  <c r="AD21" i="2"/>
  <c r="C260" i="13" s="1"/>
  <c r="AB22" i="2"/>
  <c r="C17" i="13" s="1"/>
  <c r="AC22" i="2"/>
  <c r="C139" i="13" s="1"/>
  <c r="AD22" i="2"/>
  <c r="C261" i="13" s="1"/>
  <c r="AB43" i="2"/>
  <c r="C38" i="13" s="1"/>
  <c r="AC43" i="2"/>
  <c r="C160" i="13" s="1"/>
  <c r="AD43" i="2"/>
  <c r="C282" i="13" s="1"/>
  <c r="AB44" i="2"/>
  <c r="C39" i="13" s="1"/>
  <c r="AC44" i="2"/>
  <c r="C161" i="13" s="1"/>
  <c r="AD44" i="2"/>
  <c r="C283" i="13" s="1"/>
  <c r="AB45" i="2"/>
  <c r="C40" i="13" s="1"/>
  <c r="AC45" i="2"/>
  <c r="C162" i="13"/>
  <c r="AD45" i="2"/>
  <c r="C284" i="13" s="1"/>
  <c r="AB46" i="2"/>
  <c r="C41" i="13" s="1"/>
  <c r="AC46" i="2"/>
  <c r="C163" i="13" s="1"/>
  <c r="AD46" i="2"/>
  <c r="C285" i="13" s="1"/>
  <c r="AB47" i="2"/>
  <c r="C42" i="13" s="1"/>
  <c r="AC47" i="2"/>
  <c r="C164" i="13" s="1"/>
  <c r="AD47" i="2"/>
  <c r="C286" i="13" s="1"/>
  <c r="AB48" i="2"/>
  <c r="C43" i="13"/>
  <c r="AC48" i="2"/>
  <c r="C165" i="13" s="1"/>
  <c r="AD48" i="2"/>
  <c r="C287" i="13" s="1"/>
  <c r="AB49" i="2"/>
  <c r="C44" i="13" s="1"/>
  <c r="AC49" i="2"/>
  <c r="C166" i="13"/>
  <c r="AD49" i="2"/>
  <c r="C288" i="13" s="1"/>
  <c r="AB50" i="2"/>
  <c r="C45" i="13" s="1"/>
  <c r="AC50" i="2"/>
  <c r="C167" i="13" s="1"/>
  <c r="AD50" i="2"/>
  <c r="C289" i="13"/>
  <c r="AB51" i="2"/>
  <c r="C46" i="13" s="1"/>
  <c r="AC51" i="2"/>
  <c r="C168" i="13" s="1"/>
  <c r="AD51" i="2"/>
  <c r="C290" i="13" s="1"/>
  <c r="AB8" i="2"/>
  <c r="C3" i="13" s="1"/>
  <c r="C125" i="13"/>
  <c r="AD8" i="2"/>
  <c r="C247" i="13" s="1"/>
  <c r="AB9" i="2"/>
  <c r="C4" i="13" s="1"/>
  <c r="AC9" i="2"/>
  <c r="C126" i="13" s="1"/>
  <c r="AD9" i="2"/>
  <c r="C248" i="13" s="1"/>
  <c r="AB10" i="2"/>
  <c r="C5" i="13" s="1"/>
  <c r="AC10" i="2"/>
  <c r="C127" i="13" s="1"/>
  <c r="AD10" i="2"/>
  <c r="C249" i="13" s="1"/>
  <c r="AB11" i="2"/>
  <c r="C6" i="13" s="1"/>
  <c r="AC11" i="2"/>
  <c r="C128" i="13" s="1"/>
  <c r="AD11" i="2"/>
  <c r="C250" i="13" s="1"/>
  <c r="AB12" i="2"/>
  <c r="C7" i="13" s="1"/>
  <c r="AC12" i="2"/>
  <c r="C129" i="13" s="1"/>
  <c r="AD12" i="2"/>
  <c r="C251" i="13"/>
  <c r="AB13" i="2"/>
  <c r="C8" i="13" s="1"/>
  <c r="AC13" i="2"/>
  <c r="C130" i="13" s="1"/>
  <c r="AD13" i="2"/>
  <c r="C252" i="13" s="1"/>
  <c r="AB14" i="2"/>
  <c r="C9" i="13"/>
  <c r="AC14" i="2"/>
  <c r="C131" i="13" s="1"/>
  <c r="AD14" i="2"/>
  <c r="C253" i="13" s="1"/>
  <c r="AB15" i="2"/>
  <c r="C10" i="13" s="1"/>
  <c r="AC15" i="2"/>
  <c r="C132" i="13" s="1"/>
  <c r="AD15" i="2"/>
  <c r="C254" i="13" s="1"/>
  <c r="AB16" i="2"/>
  <c r="C11" i="13" s="1"/>
  <c r="AC16" i="2"/>
  <c r="C133" i="13" s="1"/>
  <c r="AD16" i="2"/>
  <c r="C255" i="13" s="1"/>
  <c r="AB17" i="2"/>
  <c r="C12" i="13" s="1"/>
  <c r="AC17" i="2"/>
  <c r="C134" i="13" s="1"/>
  <c r="AD17" i="2"/>
  <c r="C256" i="13" s="1"/>
  <c r="AD7" i="2"/>
  <c r="C246" i="13" s="1"/>
  <c r="C124" i="13"/>
  <c r="S13" i="2"/>
  <c r="S17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G8" i="4"/>
  <c r="E3" i="14" s="1"/>
  <c r="G9" i="4"/>
  <c r="E4" i="14" s="1"/>
  <c r="G10" i="4"/>
  <c r="E5" i="14" s="1"/>
  <c r="G11" i="4"/>
  <c r="E6" i="14" s="1"/>
  <c r="G14" i="4"/>
  <c r="E9" i="14" s="1"/>
  <c r="G15" i="4"/>
  <c r="E10" i="14" s="1"/>
  <c r="G18" i="4"/>
  <c r="E13" i="14" s="1"/>
  <c r="G21" i="4"/>
  <c r="E16" i="14" s="1"/>
  <c r="G22" i="4"/>
  <c r="E17" i="14"/>
  <c r="G23" i="4"/>
  <c r="E18" i="14" s="1"/>
  <c r="G28" i="4"/>
  <c r="E23" i="14"/>
  <c r="G29" i="4"/>
  <c r="E24" i="14" s="1"/>
  <c r="G32" i="4"/>
  <c r="E27" i="14" s="1"/>
  <c r="G7" i="4"/>
  <c r="E2" i="14" s="1"/>
  <c r="A282" i="13"/>
  <c r="A283" i="13"/>
  <c r="A284" i="13"/>
  <c r="A295" i="13"/>
  <c r="A311" i="13"/>
  <c r="A312" i="13"/>
  <c r="A314" i="13"/>
  <c r="A317" i="13"/>
  <c r="A318" i="13"/>
  <c r="A342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S67" i="2"/>
  <c r="S68" i="2"/>
  <c r="D2" i="11"/>
  <c r="E2" i="11" s="1"/>
  <c r="C2" i="11"/>
  <c r="B2" i="11"/>
  <c r="T27" i="1"/>
  <c r="E3" i="7"/>
  <c r="C26" i="14" s="1"/>
  <c r="T3" i="7"/>
  <c r="S3" i="7"/>
  <c r="F3" i="7"/>
  <c r="D3" i="7"/>
  <c r="C3" i="7"/>
  <c r="B2" i="14" s="1"/>
  <c r="D6" i="12"/>
  <c r="D7" i="12"/>
  <c r="D8" i="12"/>
  <c r="D10" i="12"/>
  <c r="D11" i="12"/>
  <c r="D12" i="12"/>
  <c r="D14" i="12"/>
  <c r="D15" i="12"/>
  <c r="D16" i="12"/>
  <c r="D38" i="12"/>
  <c r="D39" i="12"/>
  <c r="D40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97" i="12"/>
  <c r="D98" i="12"/>
  <c r="D99" i="12"/>
  <c r="D100" i="12"/>
  <c r="A1" i="4"/>
  <c r="A1" i="2"/>
  <c r="A69" i="2"/>
  <c r="A70" i="2" s="1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7" i="2"/>
  <c r="A8" i="2" s="1"/>
  <c r="A9" i="2" s="1"/>
  <c r="A10" i="2" s="1"/>
  <c r="A11" i="2" s="1"/>
  <c r="A12" i="2" s="1"/>
  <c r="A13" i="2" s="1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D42" i="12"/>
  <c r="D43" i="12"/>
  <c r="D44" i="12"/>
  <c r="D46" i="12"/>
  <c r="D47" i="12"/>
  <c r="D48" i="12"/>
  <c r="D50" i="12"/>
  <c r="D51" i="12"/>
  <c r="D52" i="12"/>
  <c r="D54" i="12"/>
  <c r="D55" i="12"/>
  <c r="D56" i="12"/>
  <c r="D58" i="12"/>
  <c r="D59" i="12"/>
  <c r="D60" i="12"/>
  <c r="D101" i="12"/>
  <c r="D102" i="12"/>
  <c r="D104" i="12"/>
  <c r="D105" i="12"/>
  <c r="D106" i="12"/>
  <c r="D108" i="12"/>
  <c r="D109" i="12"/>
  <c r="D110" i="12"/>
  <c r="D112" i="12"/>
  <c r="D113" i="12"/>
  <c r="D114" i="12"/>
  <c r="D116" i="12"/>
  <c r="D117" i="12"/>
  <c r="D118" i="12"/>
  <c r="D120" i="12"/>
  <c r="D121" i="12"/>
  <c r="D122" i="12"/>
  <c r="A367" i="13"/>
  <c r="A245" i="13"/>
  <c r="A123" i="13"/>
  <c r="A17" i="13"/>
  <c r="A261" i="13"/>
  <c r="A17" i="12"/>
  <c r="A139" i="13"/>
  <c r="A135" i="13"/>
  <c r="A257" i="13"/>
  <c r="A18" i="12"/>
  <c r="A259" i="13"/>
  <c r="A15" i="12"/>
  <c r="A137" i="13"/>
  <c r="A15" i="13"/>
  <c r="A16" i="13"/>
  <c r="A260" i="13"/>
  <c r="A16" i="12"/>
  <c r="A138" i="13"/>
  <c r="A136" i="13"/>
  <c r="A258" i="13"/>
  <c r="A14" i="13"/>
  <c r="A14" i="12"/>
  <c r="A250" i="13"/>
  <c r="A133" i="13"/>
  <c r="A255" i="13"/>
  <c r="A130" i="13"/>
  <c r="A252" i="13"/>
  <c r="A249" i="13"/>
  <c r="A131" i="13"/>
  <c r="A253" i="13"/>
  <c r="A251" i="13"/>
  <c r="A134" i="13"/>
  <c r="A256" i="13"/>
  <c r="A254" i="13"/>
  <c r="A132" i="13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8" i="13"/>
  <c r="A39" i="13"/>
  <c r="A161" i="13"/>
  <c r="A162" i="13"/>
  <c r="A40" i="13"/>
  <c r="A285" i="13"/>
  <c r="A163" i="13"/>
  <c r="A41" i="13"/>
  <c r="A42" i="13"/>
  <c r="A286" i="13"/>
  <c r="A164" i="13"/>
  <c r="A165" i="13"/>
  <c r="A43" i="13"/>
  <c r="A287" i="13"/>
  <c r="A44" i="13"/>
  <c r="A166" i="13"/>
  <c r="A288" i="13"/>
  <c r="A167" i="13"/>
  <c r="A289" i="13"/>
  <c r="A45" i="13"/>
  <c r="A290" i="13"/>
  <c r="A46" i="13"/>
  <c r="A168" i="13"/>
  <c r="A169" i="13"/>
  <c r="A291" i="13"/>
  <c r="A47" i="13"/>
  <c r="A48" i="13"/>
  <c r="A170" i="13"/>
  <c r="A292" i="13"/>
  <c r="A49" i="13"/>
  <c r="A171" i="13"/>
  <c r="A293" i="13"/>
  <c r="A294" i="13"/>
  <c r="A50" i="13"/>
  <c r="A172" i="13"/>
  <c r="A51" i="13"/>
  <c r="A173" i="13"/>
  <c r="A52" i="13"/>
  <c r="A174" i="13"/>
  <c r="A296" i="13"/>
  <c r="A297" i="13"/>
  <c r="A53" i="13"/>
  <c r="A175" i="13"/>
  <c r="A298" i="13"/>
  <c r="A176" i="13"/>
  <c r="A54" i="13"/>
  <c r="A177" i="13"/>
  <c r="A55" i="13"/>
  <c r="A299" i="13"/>
  <c r="A56" i="13"/>
  <c r="A178" i="13"/>
  <c r="A300" i="13"/>
  <c r="A179" i="13"/>
  <c r="A301" i="13"/>
  <c r="A57" i="13"/>
  <c r="A180" i="13"/>
  <c r="A58" i="13"/>
  <c r="A302" i="13"/>
  <c r="A59" i="13"/>
  <c r="A181" i="13"/>
  <c r="A303" i="13"/>
  <c r="A60" i="13"/>
  <c r="A304" i="13"/>
  <c r="A182" i="13"/>
  <c r="A61" i="13"/>
  <c r="A305" i="13"/>
  <c r="A183" i="13"/>
  <c r="A309" i="13"/>
  <c r="A310" i="13"/>
  <c r="A190" i="13"/>
  <c r="A192" i="13"/>
  <c r="A193" i="13"/>
  <c r="A315" i="13"/>
  <c r="A316" i="13"/>
  <c r="A194" i="13"/>
  <c r="A195" i="13"/>
  <c r="A196" i="13"/>
  <c r="A320" i="13"/>
  <c r="A198" i="13"/>
  <c r="A77" i="12"/>
  <c r="A321" i="13"/>
  <c r="A199" i="13"/>
  <c r="A77" i="13"/>
  <c r="A78" i="12"/>
  <c r="A200" i="13"/>
  <c r="A78" i="13"/>
  <c r="A79" i="12"/>
  <c r="A79" i="13"/>
  <c r="A80" i="12"/>
  <c r="A80" i="13"/>
  <c r="A202" i="13"/>
  <c r="A81" i="12"/>
  <c r="A203" i="13"/>
  <c r="A81" i="13"/>
  <c r="A82" i="12"/>
  <c r="A82" i="13"/>
  <c r="A204" i="13"/>
  <c r="A83" i="12"/>
  <c r="A327" i="13"/>
  <c r="A205" i="13"/>
  <c r="A83" i="13"/>
  <c r="A84" i="12"/>
  <c r="A84" i="13"/>
  <c r="A206" i="13"/>
  <c r="A85" i="12"/>
  <c r="A85" i="13"/>
  <c r="A86" i="12"/>
  <c r="A208" i="13"/>
  <c r="A86" i="13"/>
  <c r="A87" i="12"/>
  <c r="A209" i="13"/>
  <c r="A87" i="13"/>
  <c r="A88" i="12"/>
  <c r="A88" i="13"/>
  <c r="A332" i="13"/>
  <c r="A210" i="13"/>
  <c r="A89" i="12"/>
  <c r="A211" i="13"/>
  <c r="A89" i="13"/>
  <c r="A90" i="12"/>
  <c r="A90" i="13"/>
  <c r="A91" i="12"/>
  <c r="A213" i="13"/>
  <c r="A91" i="13"/>
  <c r="A92" i="12"/>
  <c r="A92" i="13"/>
  <c r="A214" i="13"/>
  <c r="A93" i="12"/>
  <c r="A93" i="13"/>
  <c r="A94" i="12"/>
  <c r="A94" i="13"/>
  <c r="A216" i="13"/>
  <c r="A95" i="12"/>
  <c r="A95" i="13"/>
  <c r="A217" i="13"/>
  <c r="A96" i="12"/>
  <c r="A96" i="13"/>
  <c r="A218" i="13"/>
  <c r="A97" i="12"/>
  <c r="A98" i="12"/>
  <c r="A97" i="13"/>
  <c r="A341" i="13"/>
  <c r="A219" i="13"/>
  <c r="A220" i="13"/>
  <c r="A98" i="13"/>
  <c r="A99" i="12"/>
  <c r="A343" i="13"/>
  <c r="A221" i="13"/>
  <c r="A99" i="13"/>
  <c r="A344" i="13"/>
  <c r="A100" i="13"/>
  <c r="A222" i="13"/>
  <c r="A101" i="13"/>
  <c r="A345" i="13"/>
  <c r="A223" i="13"/>
  <c r="A346" i="13"/>
  <c r="A102" i="13"/>
  <c r="A224" i="13"/>
  <c r="A347" i="13"/>
  <c r="A103" i="13"/>
  <c r="A225" i="13"/>
  <c r="A348" i="13"/>
  <c r="A104" i="13"/>
  <c r="A226" i="13"/>
  <c r="A227" i="13"/>
  <c r="A105" i="13"/>
  <c r="A349" i="13"/>
  <c r="A228" i="13"/>
  <c r="A350" i="13"/>
  <c r="A106" i="13"/>
  <c r="A351" i="13"/>
  <c r="A107" i="13"/>
  <c r="A229" i="13"/>
  <c r="A352" i="13"/>
  <c r="A108" i="13"/>
  <c r="A230" i="13"/>
  <c r="A353" i="13"/>
  <c r="A109" i="13"/>
  <c r="A231" i="13"/>
  <c r="A354" i="13"/>
  <c r="A110" i="13"/>
  <c r="A232" i="13"/>
  <c r="T29" i="1"/>
  <c r="S59" i="2"/>
  <c r="A248" i="13"/>
  <c r="A6" i="12"/>
  <c r="A6" i="13"/>
  <c r="A128" i="13"/>
  <c r="A188" i="13"/>
  <c r="A7" i="12"/>
  <c r="A129" i="13"/>
  <c r="A7" i="13"/>
  <c r="A8" i="13"/>
  <c r="A189" i="13"/>
  <c r="A8" i="12"/>
  <c r="A9" i="12"/>
  <c r="A9" i="13"/>
  <c r="A10" i="12"/>
  <c r="A10" i="13"/>
  <c r="A11" i="12"/>
  <c r="A11" i="13"/>
  <c r="A12" i="12"/>
  <c r="A12" i="13"/>
  <c r="A13" i="12"/>
  <c r="A13" i="13"/>
  <c r="A66" i="12"/>
  <c r="A187" i="13"/>
  <c r="A66" i="13"/>
  <c r="A65" i="13"/>
  <c r="A65" i="12"/>
  <c r="A308" i="13"/>
  <c r="A67" i="12"/>
  <c r="A67" i="13"/>
  <c r="A68" i="13"/>
  <c r="A68" i="12"/>
  <c r="A69" i="13"/>
  <c r="A313" i="13"/>
  <c r="A191" i="13"/>
  <c r="A69" i="12"/>
  <c r="A70" i="12"/>
  <c r="A70" i="13"/>
  <c r="A71" i="12"/>
  <c r="A71" i="13"/>
  <c r="A72" i="12"/>
  <c r="A72" i="13"/>
  <c r="A73" i="12"/>
  <c r="A73" i="13"/>
  <c r="A74" i="12"/>
  <c r="A74" i="13"/>
  <c r="A75" i="12"/>
  <c r="A197" i="13"/>
  <c r="A75" i="13"/>
  <c r="A319" i="13"/>
  <c r="A76" i="12"/>
  <c r="A76" i="13"/>
  <c r="S95" i="2"/>
  <c r="S25" i="2"/>
  <c r="S82" i="2"/>
  <c r="S39" i="2"/>
  <c r="S35" i="2"/>
  <c r="S21" i="2"/>
  <c r="S41" i="2"/>
  <c r="S62" i="2"/>
  <c r="S36" i="2"/>
  <c r="S15" i="2"/>
  <c r="S90" i="2"/>
  <c r="S18" i="2"/>
  <c r="AS118" i="2"/>
  <c r="AS110" i="2"/>
  <c r="S30" i="2"/>
  <c r="S26" i="2"/>
  <c r="AS89" i="2"/>
  <c r="S99" i="2"/>
  <c r="S98" i="2"/>
  <c r="S75" i="2"/>
  <c r="S83" i="2"/>
  <c r="S128" i="2"/>
  <c r="AS101" i="2"/>
  <c r="S76" i="2"/>
  <c r="AS76" i="2"/>
  <c r="AS93" i="2"/>
  <c r="S66" i="2"/>
  <c r="S29" i="2"/>
  <c r="AS95" i="2"/>
  <c r="AS126" i="2"/>
  <c r="S23" i="2"/>
  <c r="S34" i="2"/>
  <c r="S107" i="2"/>
  <c r="S40" i="2"/>
  <c r="S52" i="2"/>
  <c r="S55" i="2"/>
  <c r="S47" i="2"/>
  <c r="S12" i="2"/>
  <c r="AS99" i="2"/>
  <c r="AS82" i="2"/>
  <c r="AS83" i="2"/>
  <c r="S104" i="2"/>
  <c r="AS104" i="2"/>
  <c r="S110" i="2"/>
  <c r="AS90" i="2"/>
  <c r="S101" i="2"/>
  <c r="AS75" i="2"/>
  <c r="S89" i="2"/>
  <c r="S118" i="2"/>
  <c r="AS98" i="2"/>
  <c r="AS128" i="2"/>
  <c r="AS85" i="2"/>
  <c r="S85" i="2"/>
  <c r="S93" i="2"/>
  <c r="S126" i="2"/>
  <c r="AS107" i="2"/>
  <c r="AS117" i="2"/>
  <c r="S117" i="2"/>
  <c r="S108" i="2"/>
  <c r="AS108" i="2"/>
  <c r="S71" i="2"/>
  <c r="AS112" i="2"/>
  <c r="S112" i="2"/>
  <c r="S79" i="2"/>
  <c r="AS124" i="2"/>
  <c r="S124" i="2"/>
  <c r="S106" i="2"/>
  <c r="AS106" i="2"/>
  <c r="S87" i="2"/>
  <c r="AS87" i="2"/>
  <c r="S125" i="2"/>
  <c r="AS77" i="2"/>
  <c r="S77" i="2"/>
  <c r="S116" i="2"/>
  <c r="AS116" i="2"/>
  <c r="S122" i="2"/>
  <c r="AS122" i="2"/>
  <c r="D11" i="14"/>
  <c r="D27" i="14"/>
  <c r="I9" i="4"/>
  <c r="D10" i="14"/>
  <c r="D13" i="14"/>
  <c r="I22" i="4"/>
  <c r="D19" i="14"/>
  <c r="I29" i="4"/>
  <c r="D18" i="14"/>
  <c r="I30" i="4"/>
  <c r="I28" i="4"/>
  <c r="D9" i="14"/>
  <c r="D5" i="14"/>
  <c r="I25" i="4"/>
  <c r="D6" i="14"/>
  <c r="L47" i="12"/>
  <c r="L81" i="12"/>
  <c r="L59" i="12"/>
  <c r="L60" i="12"/>
  <c r="L72" i="12"/>
  <c r="L115" i="12"/>
  <c r="L70" i="12"/>
  <c r="L79" i="12"/>
  <c r="L9" i="12"/>
  <c r="L38" i="12"/>
  <c r="L99" i="12"/>
  <c r="L119" i="12"/>
  <c r="L93" i="12"/>
  <c r="L101" i="12"/>
  <c r="L19" i="12"/>
  <c r="L20" i="12"/>
  <c r="L111" i="12"/>
  <c r="L15" i="12"/>
  <c r="L58" i="12"/>
  <c r="L25" i="12"/>
  <c r="L24" i="12"/>
  <c r="L46" i="12"/>
  <c r="L26" i="12"/>
  <c r="L103" i="12"/>
  <c r="L69" i="12"/>
  <c r="L55" i="12"/>
  <c r="L37" i="12"/>
  <c r="L116" i="12"/>
  <c r="L28" i="12"/>
  <c r="L84" i="12"/>
  <c r="L98" i="12"/>
  <c r="L45" i="12"/>
  <c r="L40" i="12"/>
  <c r="L104" i="12"/>
  <c r="L68" i="12"/>
  <c r="L73" i="12"/>
  <c r="L105" i="12"/>
  <c r="L21" i="12"/>
  <c r="L53" i="12"/>
  <c r="L83" i="12"/>
  <c r="L30" i="12"/>
  <c r="L36" i="12"/>
  <c r="L2" i="12"/>
  <c r="L35" i="12"/>
  <c r="L65" i="12"/>
  <c r="L114" i="12"/>
  <c r="L77" i="12"/>
  <c r="L82" i="12"/>
  <c r="L71" i="12"/>
  <c r="L75" i="12"/>
  <c r="L87" i="12"/>
  <c r="L113" i="12"/>
  <c r="L92" i="12"/>
  <c r="L18" i="12"/>
  <c r="L4" i="12"/>
  <c r="L50" i="12"/>
  <c r="L74" i="12"/>
  <c r="L11" i="12"/>
  <c r="L3" i="12"/>
  <c r="L80" i="12"/>
  <c r="L51" i="12"/>
  <c r="L44" i="12"/>
  <c r="L52" i="12"/>
  <c r="L42" i="12"/>
  <c r="L66" i="12"/>
  <c r="L110" i="12"/>
  <c r="L107" i="12"/>
  <c r="L67" i="12"/>
  <c r="L64" i="12"/>
  <c r="L5" i="12"/>
  <c r="L76" i="12"/>
  <c r="L43" i="12"/>
  <c r="L121" i="12"/>
  <c r="L89" i="12"/>
  <c r="L88" i="12"/>
  <c r="L34" i="12"/>
  <c r="L61" i="12"/>
  <c r="L57" i="12"/>
  <c r="L117" i="12"/>
  <c r="L86" i="12"/>
  <c r="L22" i="12"/>
  <c r="L122" i="12"/>
  <c r="L85" i="12"/>
  <c r="L109" i="12"/>
  <c r="L10" i="12"/>
  <c r="L29" i="12"/>
  <c r="L49" i="12"/>
  <c r="L32" i="12"/>
  <c r="L106" i="12"/>
  <c r="L48" i="12"/>
  <c r="B3" i="7"/>
  <c r="F10" i="14" s="1"/>
  <c r="L123" i="12"/>
  <c r="L54" i="12"/>
  <c r="L41" i="12"/>
  <c r="L102" i="12"/>
  <c r="L97" i="12"/>
  <c r="L39" i="12"/>
  <c r="L16" i="12"/>
  <c r="L27" i="12"/>
  <c r="L100" i="12"/>
  <c r="L118" i="12"/>
  <c r="L31" i="12"/>
  <c r="L17" i="12"/>
  <c r="L91" i="12"/>
  <c r="L112" i="12"/>
  <c r="L78" i="12"/>
  <c r="L120" i="12"/>
  <c r="L12" i="12"/>
  <c r="L13" i="12"/>
  <c r="L108" i="12"/>
  <c r="L90" i="12"/>
  <c r="L56" i="12"/>
  <c r="L6" i="12"/>
  <c r="L14" i="12"/>
  <c r="L96" i="12"/>
  <c r="L94" i="12"/>
  <c r="L95" i="12"/>
  <c r="L8" i="12"/>
  <c r="L7" i="12"/>
  <c r="L33" i="12"/>
  <c r="L23" i="12"/>
  <c r="AR69" i="2" l="1"/>
  <c r="AS69" i="2" s="1"/>
  <c r="C14" i="12"/>
  <c r="S19" i="2"/>
  <c r="C122" i="12"/>
  <c r="AS127" i="2"/>
  <c r="S127" i="2"/>
  <c r="C89" i="12"/>
  <c r="AS94" i="2"/>
  <c r="S94" i="2"/>
  <c r="C97" i="12"/>
  <c r="AS102" i="2"/>
  <c r="S102" i="2"/>
  <c r="C55" i="12"/>
  <c r="S60" i="2"/>
  <c r="C27" i="12"/>
  <c r="S32" i="2"/>
  <c r="C110" i="12"/>
  <c r="S115" i="2"/>
  <c r="AS115" i="2"/>
  <c r="C65" i="12"/>
  <c r="AS70" i="2"/>
  <c r="S70" i="2"/>
  <c r="C108" i="12"/>
  <c r="S113" i="2"/>
  <c r="AS113" i="2"/>
  <c r="C45" i="12"/>
  <c r="S50" i="2"/>
  <c r="C73" i="12"/>
  <c r="S78" i="2"/>
  <c r="AS78" i="2"/>
  <c r="C49" i="12"/>
  <c r="S54" i="2"/>
  <c r="C92" i="12"/>
  <c r="S97" i="2"/>
  <c r="AS97" i="2"/>
  <c r="C100" i="12"/>
  <c r="AS105" i="2"/>
  <c r="S105" i="2"/>
  <c r="C106" i="12"/>
  <c r="S111" i="2"/>
  <c r="AS111" i="2"/>
  <c r="C67" i="12"/>
  <c r="AS72" i="2"/>
  <c r="S72" i="2"/>
  <c r="C23" i="12"/>
  <c r="S28" i="2"/>
  <c r="S73" i="2"/>
  <c r="AS114" i="2"/>
  <c r="S109" i="2"/>
  <c r="AS109" i="2"/>
  <c r="S37" i="2"/>
  <c r="S114" i="2"/>
  <c r="C86" i="12"/>
  <c r="AS73" i="2"/>
  <c r="AS91" i="2"/>
  <c r="S14" i="2"/>
  <c r="S43" i="2"/>
  <c r="S33" i="2"/>
  <c r="C40" i="12"/>
  <c r="S45" i="2"/>
  <c r="C6" i="12"/>
  <c r="S11" i="2"/>
  <c r="C79" i="12"/>
  <c r="S84" i="2"/>
  <c r="AS84" i="2"/>
  <c r="S96" i="2"/>
  <c r="AS96" i="2"/>
  <c r="C91" i="12"/>
  <c r="C33" i="12"/>
  <c r="S38" i="2"/>
  <c r="C114" i="12"/>
  <c r="S119" i="2"/>
  <c r="AS119" i="2"/>
  <c r="C56" i="12"/>
  <c r="S61" i="2"/>
  <c r="C15" i="12"/>
  <c r="S20" i="2"/>
  <c r="C81" i="12"/>
  <c r="AS86" i="2"/>
  <c r="S86" i="2"/>
  <c r="C44" i="12"/>
  <c r="S49" i="2"/>
  <c r="C116" i="12"/>
  <c r="S121" i="2"/>
  <c r="AS121" i="2"/>
  <c r="S42" i="2"/>
  <c r="C37" i="12"/>
  <c r="AS80" i="2"/>
  <c r="S80" i="2"/>
  <c r="C75" i="12"/>
  <c r="AS88" i="2"/>
  <c r="C83" i="12"/>
  <c r="S88" i="2"/>
  <c r="S53" i="2"/>
  <c r="C48" i="12"/>
  <c r="AS81" i="2"/>
  <c r="C76" i="12"/>
  <c r="S81" i="2"/>
  <c r="C118" i="12"/>
  <c r="AS123" i="2"/>
  <c r="S123" i="2"/>
  <c r="S65" i="2"/>
  <c r="C60" i="12"/>
  <c r="S58" i="2"/>
  <c r="C53" i="12"/>
  <c r="C19" i="12"/>
  <c r="S24" i="2"/>
  <c r="S64" i="2"/>
  <c r="C59" i="12"/>
  <c r="C52" i="12"/>
  <c r="S57" i="2"/>
  <c r="S46" i="2"/>
  <c r="C41" i="12"/>
  <c r="U129" i="2"/>
  <c r="K19" i="1" s="1"/>
  <c r="K3" i="7" s="1"/>
  <c r="AL19" i="2"/>
  <c r="G14" i="12" s="1"/>
  <c r="U67" i="2"/>
  <c r="E19" i="1" s="1"/>
  <c r="C2" i="12"/>
  <c r="R7" i="2"/>
  <c r="R8" i="2" s="1"/>
  <c r="I66" i="12"/>
  <c r="F27" i="12"/>
  <c r="F102" i="12"/>
  <c r="AM15" i="2"/>
  <c r="H10" i="12" s="1"/>
  <c r="O112" i="2"/>
  <c r="V45" i="2"/>
  <c r="D284" i="13" s="1"/>
  <c r="F27" i="14"/>
  <c r="V65" i="2"/>
  <c r="D304" i="13" s="1"/>
  <c r="N29" i="2"/>
  <c r="O25" i="2"/>
  <c r="V69" i="2"/>
  <c r="N69" i="2" s="1"/>
  <c r="F24" i="12"/>
  <c r="F4" i="14"/>
  <c r="V123" i="2"/>
  <c r="D362" i="13" s="1"/>
  <c r="F19" i="14"/>
  <c r="A2" i="11"/>
  <c r="V127" i="2"/>
  <c r="N127" i="2" s="1"/>
  <c r="F114" i="12"/>
  <c r="AM59" i="2"/>
  <c r="H54" i="12" s="1"/>
  <c r="O48" i="2"/>
  <c r="B17" i="14"/>
  <c r="O49" i="2"/>
  <c r="AL75" i="2"/>
  <c r="G70" i="12" s="1"/>
  <c r="F16" i="14"/>
  <c r="D78" i="13"/>
  <c r="F110" i="12"/>
  <c r="F99" i="12"/>
  <c r="AM13" i="2"/>
  <c r="H8" i="12" s="1"/>
  <c r="F36" i="12"/>
  <c r="F25" i="14"/>
  <c r="O91" i="2"/>
  <c r="D200" i="13"/>
  <c r="C24" i="14"/>
  <c r="V12" i="2"/>
  <c r="D7" i="13" s="1"/>
  <c r="AM45" i="2"/>
  <c r="H40" i="12" s="1"/>
  <c r="AM65" i="2"/>
  <c r="H60" i="12" s="1"/>
  <c r="D318" i="13"/>
  <c r="D221" i="13"/>
  <c r="F3" i="14"/>
  <c r="D24" i="13"/>
  <c r="AM12" i="2"/>
  <c r="H7" i="12" s="1"/>
  <c r="F94" i="12"/>
  <c r="AL65" i="2"/>
  <c r="G60" i="12" s="1"/>
  <c r="F31" i="12"/>
  <c r="F39" i="12"/>
  <c r="AL95" i="2"/>
  <c r="G90" i="12" s="1"/>
  <c r="AL72" i="2"/>
  <c r="G67" i="12" s="1"/>
  <c r="B10" i="14"/>
  <c r="AL59" i="2"/>
  <c r="G54" i="12" s="1"/>
  <c r="AL112" i="2"/>
  <c r="G107" i="12" s="1"/>
  <c r="O15" i="2"/>
  <c r="V90" i="2"/>
  <c r="N90" i="2" s="1"/>
  <c r="O46" i="2"/>
  <c r="AM52" i="2"/>
  <c r="H47" i="12" s="1"/>
  <c r="B5" i="14"/>
  <c r="AL31" i="2"/>
  <c r="G26" i="12" s="1"/>
  <c r="AL40" i="2"/>
  <c r="G35" i="12" s="1"/>
  <c r="AL94" i="2"/>
  <c r="G89" i="12" s="1"/>
  <c r="AM106" i="2"/>
  <c r="H101" i="12" s="1"/>
  <c r="AM22" i="2"/>
  <c r="H17" i="12" s="1"/>
  <c r="O107" i="2"/>
  <c r="AM36" i="2"/>
  <c r="H31" i="12" s="1"/>
  <c r="AL36" i="2"/>
  <c r="G31" i="12" s="1"/>
  <c r="B18" i="14"/>
  <c r="AM48" i="2"/>
  <c r="H43" i="12" s="1"/>
  <c r="V50" i="2"/>
  <c r="N50" i="2" s="1"/>
  <c r="AM25" i="2"/>
  <c r="H20" i="12" s="1"/>
  <c r="AM107" i="2"/>
  <c r="H102" i="12" s="1"/>
  <c r="V105" i="2"/>
  <c r="D222" i="13" s="1"/>
  <c r="N82" i="2"/>
  <c r="AL22" i="2"/>
  <c r="G17" i="12" s="1"/>
  <c r="O110" i="2"/>
  <c r="AM104" i="2"/>
  <c r="H99" i="12" s="1"/>
  <c r="O97" i="2"/>
  <c r="I7" i="4"/>
  <c r="I8" i="4"/>
  <c r="F72" i="12"/>
  <c r="O80" i="2"/>
  <c r="F17" i="12"/>
  <c r="O24" i="2"/>
  <c r="F26" i="14"/>
  <c r="F18" i="14"/>
  <c r="V66" i="2"/>
  <c r="D183" i="13" s="1"/>
  <c r="F9" i="12"/>
  <c r="AM31" i="2"/>
  <c r="H26" i="12" s="1"/>
  <c r="D301" i="13"/>
  <c r="AL69" i="2"/>
  <c r="G64" i="12" s="1"/>
  <c r="O13" i="2"/>
  <c r="F53" i="12"/>
  <c r="D206" i="13"/>
  <c r="AM72" i="2"/>
  <c r="H67" i="12" s="1"/>
  <c r="F24" i="14"/>
  <c r="F58" i="12"/>
  <c r="AL126" i="2"/>
  <c r="G121" i="12" s="1"/>
  <c r="O43" i="2"/>
  <c r="C23" i="14"/>
  <c r="AM43" i="2"/>
  <c r="H38" i="12" s="1"/>
  <c r="C2" i="14"/>
  <c r="F13" i="14"/>
  <c r="AM80" i="2"/>
  <c r="H75" i="12" s="1"/>
  <c r="AM118" i="2"/>
  <c r="H113" i="12" s="1"/>
  <c r="V18" i="2"/>
  <c r="N18" i="2" s="1"/>
  <c r="O21" i="2"/>
  <c r="AM69" i="2"/>
  <c r="H64" i="12" s="1"/>
  <c r="AM53" i="2"/>
  <c r="H48" i="12" s="1"/>
  <c r="V47" i="2"/>
  <c r="D164" i="13" s="1"/>
  <c r="O126" i="2"/>
  <c r="F23" i="14"/>
  <c r="I77" i="12"/>
  <c r="V126" i="2"/>
  <c r="D297" i="13"/>
  <c r="D53" i="13"/>
  <c r="AL56" i="2"/>
  <c r="G51" i="12" s="1"/>
  <c r="F78" i="12"/>
  <c r="O45" i="2"/>
  <c r="O12" i="2"/>
  <c r="O42" i="2"/>
  <c r="D196" i="13"/>
  <c r="V76" i="2"/>
  <c r="I71" i="12" s="1"/>
  <c r="B13" i="14"/>
  <c r="B9" i="14"/>
  <c r="N119" i="2"/>
  <c r="AL100" i="2"/>
  <c r="G95" i="12" s="1"/>
  <c r="O88" i="2"/>
  <c r="D179" i="13"/>
  <c r="AL110" i="2"/>
  <c r="G105" i="12" s="1"/>
  <c r="AM127" i="2"/>
  <c r="H122" i="12" s="1"/>
  <c r="D57" i="13"/>
  <c r="AL16" i="2"/>
  <c r="G11" i="12" s="1"/>
  <c r="AL42" i="2"/>
  <c r="G37" i="12" s="1"/>
  <c r="O52" i="2"/>
  <c r="AL97" i="2"/>
  <c r="G92" i="12" s="1"/>
  <c r="O104" i="2"/>
  <c r="O81" i="2"/>
  <c r="O95" i="2"/>
  <c r="F86" i="12"/>
  <c r="AM85" i="2"/>
  <c r="H80" i="12" s="1"/>
  <c r="AL60" i="2"/>
  <c r="G55" i="12" s="1"/>
  <c r="O53" i="2"/>
  <c r="AL49" i="2"/>
  <c r="G44" i="12" s="1"/>
  <c r="D74" i="13"/>
  <c r="F116" i="12"/>
  <c r="AM16" i="2"/>
  <c r="H11" i="12" s="1"/>
  <c r="O60" i="2"/>
  <c r="F49" i="12"/>
  <c r="F25" i="12"/>
  <c r="B27" i="14"/>
  <c r="B24" i="14"/>
  <c r="O100" i="2"/>
  <c r="AL88" i="2"/>
  <c r="G83" i="12" s="1"/>
  <c r="N62" i="2"/>
  <c r="O127" i="2"/>
  <c r="V118" i="2"/>
  <c r="D357" i="13" s="1"/>
  <c r="D180" i="13"/>
  <c r="F117" i="12"/>
  <c r="F74" i="12"/>
  <c r="V80" i="2"/>
  <c r="D75" i="13" s="1"/>
  <c r="N79" i="2"/>
  <c r="F11" i="12"/>
  <c r="F57" i="12"/>
  <c r="AM91" i="2"/>
  <c r="H86" i="12" s="1"/>
  <c r="V102" i="2"/>
  <c r="N102" i="2" s="1"/>
  <c r="V59" i="2"/>
  <c r="N59" i="2" s="1"/>
  <c r="V25" i="2"/>
  <c r="D264" i="13" s="1"/>
  <c r="F73" i="12"/>
  <c r="V93" i="2"/>
  <c r="N93" i="2" s="1"/>
  <c r="O123" i="2"/>
  <c r="AM123" i="2"/>
  <c r="H118" i="12" s="1"/>
  <c r="AM115" i="2"/>
  <c r="H110" i="12" s="1"/>
  <c r="O115" i="2"/>
  <c r="AL115" i="2"/>
  <c r="G110" i="12" s="1"/>
  <c r="AM98" i="2"/>
  <c r="H93" i="12" s="1"/>
  <c r="AL98" i="2"/>
  <c r="G93" i="12" s="1"/>
  <c r="O98" i="2"/>
  <c r="O93" i="2"/>
  <c r="AL93" i="2"/>
  <c r="G88" i="12" s="1"/>
  <c r="AM93" i="2"/>
  <c r="H88" i="12" s="1"/>
  <c r="AL89" i="2"/>
  <c r="G84" i="12" s="1"/>
  <c r="O89" i="2"/>
  <c r="AM89" i="2"/>
  <c r="H84" i="12" s="1"/>
  <c r="O82" i="2"/>
  <c r="AM82" i="2"/>
  <c r="H77" i="12" s="1"/>
  <c r="O64" i="2"/>
  <c r="AM64" i="2"/>
  <c r="H59" i="12" s="1"/>
  <c r="AL82" i="2"/>
  <c r="G77" i="12" s="1"/>
  <c r="F101" i="12"/>
  <c r="V106" i="2"/>
  <c r="D223" i="13" s="1"/>
  <c r="V113" i="2"/>
  <c r="F108" i="12"/>
  <c r="O27" i="2"/>
  <c r="AL27" i="2"/>
  <c r="G22" i="12" s="1"/>
  <c r="AM20" i="2"/>
  <c r="H15" i="12" s="1"/>
  <c r="AL20" i="2"/>
  <c r="G15" i="12" s="1"/>
  <c r="AL64" i="2"/>
  <c r="G59" i="12" s="1"/>
  <c r="I98" i="12"/>
  <c r="D98" i="13"/>
  <c r="N103" i="2"/>
  <c r="N122" i="2"/>
  <c r="I117" i="12"/>
  <c r="D239" i="13"/>
  <c r="AL41" i="2"/>
  <c r="G36" i="12" s="1"/>
  <c r="O41" i="2"/>
  <c r="AM41" i="2"/>
  <c r="H36" i="12" s="1"/>
  <c r="O33" i="2"/>
  <c r="AM33" i="2"/>
  <c r="H28" i="12" s="1"/>
  <c r="I73" i="12"/>
  <c r="D317" i="13"/>
  <c r="AM71" i="2"/>
  <c r="H66" i="12" s="1"/>
  <c r="AL71" i="2"/>
  <c r="G66" i="12" s="1"/>
  <c r="O71" i="2"/>
  <c r="I110" i="12"/>
  <c r="D354" i="13"/>
  <c r="AL123" i="2"/>
  <c r="G118" i="12" s="1"/>
  <c r="C4" i="14"/>
  <c r="C16" i="14"/>
  <c r="C17" i="14"/>
  <c r="C12" i="14"/>
  <c r="F8" i="12"/>
  <c r="V13" i="2"/>
  <c r="I8" i="12" s="1"/>
  <c r="D271" i="13"/>
  <c r="D27" i="13"/>
  <c r="I27" i="12"/>
  <c r="D149" i="13"/>
  <c r="N36" i="2"/>
  <c r="D153" i="13"/>
  <c r="I31" i="12"/>
  <c r="D275" i="13"/>
  <c r="D39" i="13"/>
  <c r="N44" i="2"/>
  <c r="D283" i="13"/>
  <c r="I39" i="12"/>
  <c r="V56" i="2"/>
  <c r="D295" i="13" s="1"/>
  <c r="F51" i="12"/>
  <c r="V60" i="2"/>
  <c r="I55" i="12" s="1"/>
  <c r="F55" i="12"/>
  <c r="F69" i="12"/>
  <c r="V74" i="2"/>
  <c r="N74" i="2" s="1"/>
  <c r="F80" i="12"/>
  <c r="V85" i="2"/>
  <c r="V100" i="2"/>
  <c r="D95" i="13" s="1"/>
  <c r="F95" i="12"/>
  <c r="AL47" i="2"/>
  <c r="G42" i="12" s="1"/>
  <c r="O47" i="2"/>
  <c r="AL14" i="2"/>
  <c r="G9" i="12" s="1"/>
  <c r="AM14" i="2"/>
  <c r="H9" i="12" s="1"/>
  <c r="O14" i="2"/>
  <c r="AM56" i="2"/>
  <c r="H51" i="12" s="1"/>
  <c r="AL77" i="2"/>
  <c r="G72" i="12" s="1"/>
  <c r="D146" i="13"/>
  <c r="D227" i="13"/>
  <c r="O40" i="2"/>
  <c r="AL85" i="2"/>
  <c r="G80" i="12" s="1"/>
  <c r="AM63" i="2"/>
  <c r="H58" i="12" s="1"/>
  <c r="AL73" i="2"/>
  <c r="G68" i="12" s="1"/>
  <c r="F66" i="12"/>
  <c r="AM81" i="2"/>
  <c r="H76" i="12" s="1"/>
  <c r="F17" i="14"/>
  <c r="D321" i="13"/>
  <c r="AM77" i="2"/>
  <c r="H72" i="12" s="1"/>
  <c r="I24" i="12"/>
  <c r="AM19" i="2"/>
  <c r="H14" i="12" s="1"/>
  <c r="AL46" i="2"/>
  <c r="G41" i="12" s="1"/>
  <c r="F32" i="12"/>
  <c r="O63" i="2"/>
  <c r="O73" i="2"/>
  <c r="V86" i="2"/>
  <c r="N86" i="2" s="1"/>
  <c r="D77" i="13"/>
  <c r="F77" i="12"/>
  <c r="A8" i="4"/>
  <c r="N38" i="2"/>
  <c r="D277" i="13"/>
  <c r="I33" i="12"/>
  <c r="D155" i="13"/>
  <c r="I49" i="12"/>
  <c r="D49" i="13"/>
  <c r="D262" i="13"/>
  <c r="I18" i="12"/>
  <c r="D140" i="13"/>
  <c r="F29" i="12"/>
  <c r="V34" i="2"/>
  <c r="D151" i="13" s="1"/>
  <c r="V53" i="2"/>
  <c r="F48" i="12"/>
  <c r="V114" i="2"/>
  <c r="F109" i="12"/>
  <c r="O114" i="2"/>
  <c r="AM114" i="2"/>
  <c r="H109" i="12" s="1"/>
  <c r="AL61" i="2"/>
  <c r="G56" i="12" s="1"/>
  <c r="AM61" i="2"/>
  <c r="H56" i="12" s="1"/>
  <c r="AM38" i="2"/>
  <c r="H33" i="12" s="1"/>
  <c r="O38" i="2"/>
  <c r="AL28" i="2"/>
  <c r="G23" i="12" s="1"/>
  <c r="AM28" i="2"/>
  <c r="H23" i="12" s="1"/>
  <c r="AM11" i="2"/>
  <c r="H6" i="12" s="1"/>
  <c r="AL11" i="2"/>
  <c r="G6" i="12" s="1"/>
  <c r="D110" i="13"/>
  <c r="N23" i="2"/>
  <c r="AL114" i="2"/>
  <c r="G109" i="12" s="1"/>
  <c r="V97" i="2"/>
  <c r="D336" i="13" s="1"/>
  <c r="F18" i="12"/>
  <c r="AM24" i="2"/>
  <c r="H19" i="12" s="1"/>
  <c r="O28" i="2"/>
  <c r="F82" i="12"/>
  <c r="V87" i="2"/>
  <c r="D82" i="13" s="1"/>
  <c r="V94" i="2"/>
  <c r="F89" i="12"/>
  <c r="AL57" i="2"/>
  <c r="G52" i="12" s="1"/>
  <c r="AM57" i="2"/>
  <c r="H52" i="12" s="1"/>
  <c r="O37" i="2"/>
  <c r="AM37" i="2"/>
  <c r="H32" i="12" s="1"/>
  <c r="AM30" i="2"/>
  <c r="H25" i="12" s="1"/>
  <c r="AL30" i="2"/>
  <c r="G25" i="12" s="1"/>
  <c r="AL17" i="2"/>
  <c r="G12" i="12" s="1"/>
  <c r="O17" i="2"/>
  <c r="B12" i="14"/>
  <c r="B20" i="14"/>
  <c r="B26" i="14"/>
  <c r="D232" i="13"/>
  <c r="I99" i="12"/>
  <c r="O51" i="2"/>
  <c r="V57" i="2"/>
  <c r="I52" i="12" s="1"/>
  <c r="F96" i="12"/>
  <c r="F33" i="12"/>
  <c r="V26" i="2"/>
  <c r="D21" i="13" s="1"/>
  <c r="AL33" i="2"/>
  <c r="G28" i="12" s="1"/>
  <c r="V11" i="2"/>
  <c r="D6" i="13" s="1"/>
  <c r="F30" i="12"/>
  <c r="B11" i="14"/>
  <c r="B6" i="14"/>
  <c r="N78" i="2"/>
  <c r="D195" i="13"/>
  <c r="D73" i="13"/>
  <c r="C27" i="14"/>
  <c r="C9" i="14"/>
  <c r="D194" i="13"/>
  <c r="D316" i="13"/>
  <c r="V88" i="2"/>
  <c r="F83" i="12"/>
  <c r="V92" i="2"/>
  <c r="D209" i="13" s="1"/>
  <c r="F87" i="12"/>
  <c r="V116" i="2"/>
  <c r="N116" i="2" s="1"/>
  <c r="F111" i="12"/>
  <c r="F115" i="12"/>
  <c r="V120" i="2"/>
  <c r="V124" i="2"/>
  <c r="N124" i="2" s="1"/>
  <c r="F119" i="12"/>
  <c r="AM103" i="2"/>
  <c r="H98" i="12" s="1"/>
  <c r="O103" i="2"/>
  <c r="AL103" i="2"/>
  <c r="G98" i="12" s="1"/>
  <c r="AM99" i="2"/>
  <c r="H94" i="12" s="1"/>
  <c r="O99" i="2"/>
  <c r="AL99" i="2"/>
  <c r="G94" i="12" s="1"/>
  <c r="AL96" i="2"/>
  <c r="G91" i="12" s="1"/>
  <c r="AM96" i="2"/>
  <c r="H91" i="12" s="1"/>
  <c r="AM94" i="2"/>
  <c r="H89" i="12" s="1"/>
  <c r="V19" i="2"/>
  <c r="I14" i="12" s="1"/>
  <c r="F14" i="12"/>
  <c r="AL101" i="2"/>
  <c r="G96" i="12" s="1"/>
  <c r="O101" i="2"/>
  <c r="AM101" i="2"/>
  <c r="H96" i="12" s="1"/>
  <c r="AL83" i="2"/>
  <c r="G78" i="12" s="1"/>
  <c r="O83" i="2"/>
  <c r="D99" i="13"/>
  <c r="N104" i="2"/>
  <c r="N54" i="2"/>
  <c r="AM21" i="2"/>
  <c r="H16" i="12" s="1"/>
  <c r="O75" i="2"/>
  <c r="F19" i="12"/>
  <c r="V24" i="2"/>
  <c r="D141" i="13" s="1"/>
  <c r="AM124" i="2"/>
  <c r="H119" i="12" s="1"/>
  <c r="O124" i="2"/>
  <c r="AL117" i="2"/>
  <c r="G112" i="12" s="1"/>
  <c r="O117" i="2"/>
  <c r="AM117" i="2"/>
  <c r="H112" i="12" s="1"/>
  <c r="B25" i="14"/>
  <c r="B4" i="14"/>
  <c r="B19" i="14"/>
  <c r="B16" i="14"/>
  <c r="N115" i="2"/>
  <c r="D171" i="13"/>
  <c r="AM51" i="2"/>
  <c r="H46" i="12" s="1"/>
  <c r="O61" i="2"/>
  <c r="AL37" i="2"/>
  <c r="G32" i="12" s="1"/>
  <c r="AM27" i="2"/>
  <c r="H22" i="12" s="1"/>
  <c r="I41" i="12"/>
  <c r="AM47" i="2"/>
  <c r="H42" i="12" s="1"/>
  <c r="F41" i="12"/>
  <c r="D41" i="13"/>
  <c r="AL124" i="2"/>
  <c r="G119" i="12" s="1"/>
  <c r="O11" i="2"/>
  <c r="F105" i="12"/>
  <c r="F44" i="12"/>
  <c r="F65" i="12"/>
  <c r="V70" i="2"/>
  <c r="V96" i="2"/>
  <c r="F91" i="12"/>
  <c r="V117" i="2"/>
  <c r="I112" i="12" s="1"/>
  <c r="F112" i="12"/>
  <c r="V128" i="2"/>
  <c r="D245" i="13" s="1"/>
  <c r="F123" i="12"/>
  <c r="O128" i="2"/>
  <c r="AL128" i="2"/>
  <c r="G123" i="12" s="1"/>
  <c r="AM119" i="2"/>
  <c r="H114" i="12" s="1"/>
  <c r="O119" i="2"/>
  <c r="AM105" i="2"/>
  <c r="H100" i="12" s="1"/>
  <c r="AL105" i="2"/>
  <c r="G100" i="12" s="1"/>
  <c r="AL102" i="2"/>
  <c r="G97" i="12" s="1"/>
  <c r="O102" i="2"/>
  <c r="AL87" i="2"/>
  <c r="G82" i="12" s="1"/>
  <c r="AM87" i="2"/>
  <c r="H82" i="12" s="1"/>
  <c r="AL84" i="2"/>
  <c r="G79" i="12" s="1"/>
  <c r="O84" i="2"/>
  <c r="D117" i="13"/>
  <c r="F11" i="14"/>
  <c r="F2" i="14"/>
  <c r="D218" i="13"/>
  <c r="N101" i="2"/>
  <c r="N99" i="2"/>
  <c r="D338" i="13"/>
  <c r="V17" i="2"/>
  <c r="F12" i="12"/>
  <c r="V21" i="2"/>
  <c r="D16" i="13" s="1"/>
  <c r="F16" i="12"/>
  <c r="V28" i="2"/>
  <c r="F23" i="12"/>
  <c r="D346" i="13"/>
  <c r="I102" i="12"/>
  <c r="AM120" i="2"/>
  <c r="H115" i="12" s="1"/>
  <c r="AL120" i="2"/>
  <c r="G115" i="12" s="1"/>
  <c r="O120" i="2"/>
  <c r="AL92" i="2"/>
  <c r="G87" i="12" s="1"/>
  <c r="O92" i="2"/>
  <c r="D340" i="13"/>
  <c r="D94" i="13"/>
  <c r="V31" i="2"/>
  <c r="D270" i="13" s="1"/>
  <c r="M10" i="2"/>
  <c r="F2" i="12"/>
  <c r="M9" i="2"/>
  <c r="V9" i="2" s="1"/>
  <c r="M8" i="2"/>
  <c r="T2" i="2"/>
  <c r="AK7" i="2" s="1"/>
  <c r="O7" i="2" s="1"/>
  <c r="N71" i="2"/>
  <c r="D66" i="13"/>
  <c r="I84" i="12"/>
  <c r="N89" i="2"/>
  <c r="D84" i="13"/>
  <c r="V98" i="2"/>
  <c r="D93" i="13" s="1"/>
  <c r="F93" i="12"/>
  <c r="M3" i="7"/>
  <c r="Q3" i="7" s="1"/>
  <c r="Q23" i="1"/>
  <c r="D33" i="13"/>
  <c r="D96" i="13"/>
  <c r="O108" i="2"/>
  <c r="N107" i="2"/>
  <c r="AL113" i="2"/>
  <c r="G108" i="12" s="1"/>
  <c r="V33" i="2"/>
  <c r="F28" i="12"/>
  <c r="N37" i="2"/>
  <c r="D32" i="13"/>
  <c r="V40" i="2"/>
  <c r="F35" i="12"/>
  <c r="V48" i="2"/>
  <c r="F43" i="12"/>
  <c r="F46" i="12"/>
  <c r="V51" i="2"/>
  <c r="D168" i="13" s="1"/>
  <c r="F67" i="12"/>
  <c r="V72" i="2"/>
  <c r="D322" i="13"/>
  <c r="I78" i="12"/>
  <c r="AM90" i="2"/>
  <c r="H85" i="12" s="1"/>
  <c r="O90" i="2"/>
  <c r="O76" i="2"/>
  <c r="AM76" i="2"/>
  <c r="H71" i="12" s="1"/>
  <c r="O74" i="2"/>
  <c r="AL74" i="2"/>
  <c r="G69" i="12" s="1"/>
  <c r="AM70" i="2"/>
  <c r="H65" i="12" s="1"/>
  <c r="AL70" i="2"/>
  <c r="G65" i="12" s="1"/>
  <c r="AL58" i="2"/>
  <c r="G53" i="12" s="1"/>
  <c r="AM58" i="2"/>
  <c r="H53" i="12" s="1"/>
  <c r="O54" i="2"/>
  <c r="AM54" i="2"/>
  <c r="H49" i="12" s="1"/>
  <c r="AL54" i="2"/>
  <c r="G49" i="12" s="1"/>
  <c r="AM44" i="2"/>
  <c r="H39" i="12" s="1"/>
  <c r="O44" i="2"/>
  <c r="AL44" i="2"/>
  <c r="G39" i="12" s="1"/>
  <c r="AL34" i="2"/>
  <c r="G29" i="12" s="1"/>
  <c r="O34" i="2"/>
  <c r="AM116" i="2"/>
  <c r="H111" i="12" s="1"/>
  <c r="O116" i="2"/>
  <c r="O111" i="2"/>
  <c r="AL111" i="2"/>
  <c r="G106" i="12" s="1"/>
  <c r="AM111" i="2"/>
  <c r="H106" i="12" s="1"/>
  <c r="AL108" i="2"/>
  <c r="G103" i="12" s="1"/>
  <c r="D102" i="13"/>
  <c r="I96" i="12"/>
  <c r="D188" i="13"/>
  <c r="V75" i="2"/>
  <c r="AL118" i="2"/>
  <c r="G113" i="12" s="1"/>
  <c r="D224" i="13"/>
  <c r="AM113" i="2"/>
  <c r="H108" i="12" s="1"/>
  <c r="F84" i="12"/>
  <c r="N16" i="2"/>
  <c r="D11" i="13"/>
  <c r="I11" i="12"/>
  <c r="D133" i="13"/>
  <c r="V20" i="2"/>
  <c r="F15" i="12"/>
  <c r="F22" i="12"/>
  <c r="V27" i="2"/>
  <c r="D266" i="13" s="1"/>
  <c r="V52" i="2"/>
  <c r="F47" i="12"/>
  <c r="V109" i="2"/>
  <c r="F104" i="12"/>
  <c r="O121" i="2"/>
  <c r="AL121" i="2"/>
  <c r="G116" i="12" s="1"/>
  <c r="AM109" i="2"/>
  <c r="H104" i="12" s="1"/>
  <c r="O109" i="2"/>
  <c r="O106" i="2"/>
  <c r="AM92" i="2"/>
  <c r="H87" i="12" s="1"/>
  <c r="AL86" i="2"/>
  <c r="G81" i="12" s="1"/>
  <c r="AM86" i="2"/>
  <c r="H81" i="12" s="1"/>
  <c r="O86" i="2"/>
  <c r="O79" i="2"/>
  <c r="AL79" i="2"/>
  <c r="G74" i="12" s="1"/>
  <c r="AM79" i="2"/>
  <c r="H74" i="12" s="1"/>
  <c r="AL66" i="2"/>
  <c r="G61" i="12" s="1"/>
  <c r="AM66" i="2"/>
  <c r="H61" i="12" s="1"/>
  <c r="O62" i="2"/>
  <c r="AL62" i="2"/>
  <c r="G57" i="12" s="1"/>
  <c r="AM62" i="2"/>
  <c r="H57" i="12" s="1"/>
  <c r="AL50" i="2"/>
  <c r="G45" i="12" s="1"/>
  <c r="O50" i="2"/>
  <c r="D361" i="13"/>
  <c r="C11" i="14"/>
  <c r="C3" i="14"/>
  <c r="V15" i="2"/>
  <c r="F10" i="12"/>
  <c r="V39" i="2"/>
  <c r="F34" i="12"/>
  <c r="F38" i="12"/>
  <c r="V43" i="2"/>
  <c r="F107" i="12"/>
  <c r="V112" i="2"/>
  <c r="N112" i="2" s="1"/>
  <c r="O125" i="2"/>
  <c r="AM125" i="2"/>
  <c r="H120" i="12" s="1"/>
  <c r="AM122" i="2"/>
  <c r="H117" i="12" s="1"/>
  <c r="AL122" i="2"/>
  <c r="G117" i="12" s="1"/>
  <c r="O55" i="2"/>
  <c r="AM55" i="2"/>
  <c r="H50" i="12" s="1"/>
  <c r="AL39" i="2"/>
  <c r="G34" i="12" s="1"/>
  <c r="O39" i="2"/>
  <c r="O35" i="2"/>
  <c r="AL35" i="2"/>
  <c r="G30" i="12" s="1"/>
  <c r="AM29" i="2"/>
  <c r="H24" i="12" s="1"/>
  <c r="AL29" i="2"/>
  <c r="G24" i="12" s="1"/>
  <c r="AL18" i="2"/>
  <c r="G13" i="12" s="1"/>
  <c r="O18" i="2"/>
  <c r="B23" i="14"/>
  <c r="B3" i="14"/>
  <c r="V42" i="2"/>
  <c r="F37" i="12"/>
  <c r="F59" i="12"/>
  <c r="V64" i="2"/>
  <c r="D303" i="13" s="1"/>
  <c r="F68" i="12"/>
  <c r="V73" i="2"/>
  <c r="N73" i="2" s="1"/>
  <c r="D72" i="13"/>
  <c r="I72" i="12"/>
  <c r="F106" i="12"/>
  <c r="V111" i="2"/>
  <c r="D228" i="13" s="1"/>
  <c r="O78" i="2"/>
  <c r="AM78" i="2"/>
  <c r="H73" i="12" s="1"/>
  <c r="AM32" i="2"/>
  <c r="H27" i="12" s="1"/>
  <c r="AL32" i="2"/>
  <c r="G27" i="12" s="1"/>
  <c r="AM26" i="2"/>
  <c r="H21" i="12" s="1"/>
  <c r="O26" i="2"/>
  <c r="D139" i="13"/>
  <c r="D261" i="13"/>
  <c r="D17" i="13"/>
  <c r="C22" i="12"/>
  <c r="S27" i="2"/>
  <c r="S22" i="2"/>
  <c r="D154" i="13"/>
  <c r="D276" i="13"/>
  <c r="D285" i="13"/>
  <c r="D163" i="13"/>
  <c r="V55" i="2"/>
  <c r="F50" i="12"/>
  <c r="V61" i="2"/>
  <c r="F56" i="12"/>
  <c r="I58" i="12"/>
  <c r="D58" i="13"/>
  <c r="D302" i="13"/>
  <c r="F76" i="12"/>
  <c r="V81" i="2"/>
  <c r="V84" i="2"/>
  <c r="F79" i="12"/>
  <c r="D253" i="13"/>
  <c r="N14" i="2"/>
  <c r="D9" i="13"/>
  <c r="D147" i="13"/>
  <c r="D25" i="13"/>
  <c r="D269" i="13"/>
  <c r="N30" i="2"/>
  <c r="I116" i="12"/>
  <c r="D238" i="13"/>
  <c r="D166" i="13"/>
  <c r="I44" i="12"/>
  <c r="D288" i="13"/>
  <c r="D44" i="13"/>
  <c r="N49" i="2"/>
  <c r="I9" i="12"/>
  <c r="D360" i="13"/>
  <c r="D36" i="13"/>
  <c r="D280" i="13"/>
  <c r="D158" i="13"/>
  <c r="D131" i="13"/>
  <c r="I17" i="12"/>
  <c r="D116" i="13"/>
  <c r="N41" i="2"/>
  <c r="D114" i="13"/>
  <c r="D358" i="13"/>
  <c r="D236" i="13"/>
  <c r="I53" i="12"/>
  <c r="D175" i="13"/>
  <c r="N58" i="2"/>
  <c r="I30" i="12"/>
  <c r="N35" i="2"/>
  <c r="D152" i="13"/>
  <c r="D30" i="13"/>
  <c r="D330" i="13"/>
  <c r="I86" i="12"/>
  <c r="N91" i="2"/>
  <c r="D86" i="13"/>
  <c r="C13" i="14"/>
  <c r="C18" i="14"/>
  <c r="C6" i="14"/>
  <c r="S56" i="2"/>
  <c r="C20" i="14"/>
  <c r="I105" i="12"/>
  <c r="N110" i="2"/>
  <c r="D105" i="13"/>
  <c r="C26" i="12"/>
  <c r="S31" i="2"/>
  <c r="C69" i="12"/>
  <c r="S74" i="2"/>
  <c r="C74" i="12"/>
  <c r="AS79" i="2"/>
  <c r="C95" i="12"/>
  <c r="S100" i="2"/>
  <c r="AS100" i="2"/>
  <c r="C115" i="12"/>
  <c r="AS120" i="2"/>
  <c r="C120" i="12"/>
  <c r="AS125" i="2"/>
  <c r="I31" i="4"/>
  <c r="D26" i="14"/>
  <c r="V95" i="2"/>
  <c r="F90" i="12"/>
  <c r="F120" i="12"/>
  <c r="V125" i="2"/>
  <c r="C19" i="14"/>
  <c r="C10" i="14"/>
  <c r="D342" i="13"/>
  <c r="D216" i="13"/>
  <c r="V108" i="2"/>
  <c r="F98" i="12"/>
  <c r="F6" i="14"/>
  <c r="F12" i="14"/>
  <c r="F9" i="14"/>
  <c r="F5" i="14"/>
  <c r="F20" i="14"/>
  <c r="C5" i="14"/>
  <c r="C25" i="14"/>
  <c r="AS74" i="2"/>
  <c r="S48" i="2"/>
  <c r="S63" i="2"/>
  <c r="S44" i="2"/>
  <c r="C46" i="12"/>
  <c r="S51" i="2"/>
  <c r="C66" i="12"/>
  <c r="AS71" i="2"/>
  <c r="C87" i="12"/>
  <c r="AS92" i="2"/>
  <c r="C98" i="12"/>
  <c r="AS103" i="2"/>
  <c r="C11" i="12"/>
  <c r="S16" i="2"/>
  <c r="O23" i="2"/>
  <c r="AL23" i="2"/>
  <c r="G18" i="12" s="1"/>
  <c r="I122" i="12" l="1"/>
  <c r="AR70" i="2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AR107" i="2" s="1"/>
  <c r="AR108" i="2" s="1"/>
  <c r="AR109" i="2" s="1"/>
  <c r="AR110" i="2" s="1"/>
  <c r="AR111" i="2" s="1"/>
  <c r="AR112" i="2" s="1"/>
  <c r="AR113" i="2" s="1"/>
  <c r="AR114" i="2" s="1"/>
  <c r="AR115" i="2" s="1"/>
  <c r="AR116" i="2" s="1"/>
  <c r="AR117" i="2" s="1"/>
  <c r="AR118" i="2" s="1"/>
  <c r="AR119" i="2" s="1"/>
  <c r="AR120" i="2" s="1"/>
  <c r="AR121" i="2" s="1"/>
  <c r="AR122" i="2" s="1"/>
  <c r="AR123" i="2" s="1"/>
  <c r="AR124" i="2" s="1"/>
  <c r="AR125" i="2" s="1"/>
  <c r="AR126" i="2" s="1"/>
  <c r="AR127" i="2" s="1"/>
  <c r="AR128" i="2" s="1"/>
  <c r="AM7" i="2"/>
  <c r="H2" i="12" s="1"/>
  <c r="D326" i="13"/>
  <c r="Q19" i="1"/>
  <c r="T25" i="1" s="1"/>
  <c r="D182" i="13"/>
  <c r="J3" i="7"/>
  <c r="L3" i="7" s="1"/>
  <c r="S7" i="2"/>
  <c r="R9" i="2"/>
  <c r="S8" i="2"/>
  <c r="N65" i="2"/>
  <c r="N123" i="2"/>
  <c r="D60" i="13"/>
  <c r="I60" i="12"/>
  <c r="D40" i="13"/>
  <c r="N45" i="2"/>
  <c r="N12" i="2"/>
  <c r="I118" i="12"/>
  <c r="I40" i="12"/>
  <c r="D129" i="13"/>
  <c r="D162" i="13"/>
  <c r="D308" i="13"/>
  <c r="D64" i="13"/>
  <c r="D118" i="13"/>
  <c r="I64" i="12"/>
  <c r="D240" i="13"/>
  <c r="I45" i="12"/>
  <c r="D186" i="13"/>
  <c r="D122" i="13"/>
  <c r="D55" i="13"/>
  <c r="N105" i="2"/>
  <c r="D207" i="13"/>
  <c r="D366" i="13"/>
  <c r="D244" i="13"/>
  <c r="D315" i="13"/>
  <c r="I85" i="12"/>
  <c r="D329" i="13"/>
  <c r="D286" i="13"/>
  <c r="D251" i="13"/>
  <c r="D167" i="13"/>
  <c r="D45" i="13"/>
  <c r="D112" i="13"/>
  <c r="I7" i="12"/>
  <c r="N76" i="2"/>
  <c r="D100" i="13"/>
  <c r="I100" i="12"/>
  <c r="D71" i="13"/>
  <c r="D344" i="13"/>
  <c r="D85" i="13"/>
  <c r="D193" i="13"/>
  <c r="N66" i="2"/>
  <c r="I42" i="12"/>
  <c r="D136" i="13"/>
  <c r="N106" i="2"/>
  <c r="D20" i="13"/>
  <c r="N60" i="2"/>
  <c r="D257" i="13"/>
  <c r="D289" i="13"/>
  <c r="D177" i="13"/>
  <c r="D81" i="13"/>
  <c r="D203" i="13"/>
  <c r="I20" i="12"/>
  <c r="D299" i="13"/>
  <c r="D8" i="13"/>
  <c r="N27" i="2"/>
  <c r="I107" i="12"/>
  <c r="D68" i="13"/>
  <c r="D210" i="13"/>
  <c r="D332" i="13"/>
  <c r="D243" i="13"/>
  <c r="D121" i="13"/>
  <c r="I121" i="12"/>
  <c r="I61" i="12"/>
  <c r="D106" i="13"/>
  <c r="N47" i="2"/>
  <c r="D22" i="13"/>
  <c r="D97" i="13"/>
  <c r="D305" i="13"/>
  <c r="N118" i="2"/>
  <c r="I13" i="12"/>
  <c r="D61" i="13"/>
  <c r="D341" i="13"/>
  <c r="N80" i="2"/>
  <c r="D42" i="13"/>
  <c r="I26" i="12"/>
  <c r="I88" i="12"/>
  <c r="D88" i="13"/>
  <c r="I95" i="12"/>
  <c r="N126" i="2"/>
  <c r="D365" i="13"/>
  <c r="D135" i="13"/>
  <c r="D13" i="13"/>
  <c r="N111" i="2"/>
  <c r="D312" i="13"/>
  <c r="D325" i="13"/>
  <c r="I68" i="12"/>
  <c r="N25" i="2"/>
  <c r="N13" i="2"/>
  <c r="D176" i="13"/>
  <c r="D298" i="13"/>
  <c r="I54" i="12"/>
  <c r="D54" i="13"/>
  <c r="I75" i="12"/>
  <c r="D319" i="13"/>
  <c r="D113" i="13"/>
  <c r="I113" i="12"/>
  <c r="D235" i="13"/>
  <c r="AK8" i="2"/>
  <c r="AL8" i="2" s="1"/>
  <c r="G3" i="12" s="1"/>
  <c r="D197" i="13"/>
  <c r="I106" i="12"/>
  <c r="I101" i="12"/>
  <c r="D345" i="13"/>
  <c r="I81" i="12"/>
  <c r="D350" i="13"/>
  <c r="D142" i="13"/>
  <c r="D130" i="13"/>
  <c r="D219" i="13"/>
  <c r="I97" i="12"/>
  <c r="D69" i="13"/>
  <c r="D191" i="13"/>
  <c r="N11" i="2"/>
  <c r="N21" i="2"/>
  <c r="N100" i="2"/>
  <c r="D339" i="13"/>
  <c r="D217" i="13"/>
  <c r="D51" i="13"/>
  <c r="I51" i="12"/>
  <c r="D173" i="13"/>
  <c r="D352" i="13"/>
  <c r="D230" i="13"/>
  <c r="D108" i="13"/>
  <c r="N113" i="2"/>
  <c r="I108" i="12"/>
  <c r="D229" i="13"/>
  <c r="I6" i="12"/>
  <c r="I22" i="12"/>
  <c r="D260" i="13"/>
  <c r="N31" i="2"/>
  <c r="D144" i="13"/>
  <c r="N56" i="2"/>
  <c r="I69" i="12"/>
  <c r="D202" i="13"/>
  <c r="N85" i="2"/>
  <c r="AK10" i="2"/>
  <c r="O10" i="2" s="1"/>
  <c r="AL7" i="2"/>
  <c r="G2" i="12" s="1"/>
  <c r="D101" i="13"/>
  <c r="D252" i="13"/>
  <c r="D190" i="13"/>
  <c r="D324" i="13"/>
  <c r="D313" i="13"/>
  <c r="D80" i="13"/>
  <c r="I80" i="12"/>
  <c r="D111" i="13"/>
  <c r="I111" i="12"/>
  <c r="D233" i="13"/>
  <c r="D89" i="13"/>
  <c r="D211" i="13"/>
  <c r="D292" i="13"/>
  <c r="D48" i="13"/>
  <c r="I48" i="12"/>
  <c r="D170" i="13"/>
  <c r="N53" i="2"/>
  <c r="D335" i="13"/>
  <c r="D91" i="13"/>
  <c r="I91" i="12"/>
  <c r="D213" i="13"/>
  <c r="N96" i="2"/>
  <c r="N19" i="2"/>
  <c r="D14" i="13"/>
  <c r="D115" i="13"/>
  <c r="D237" i="13"/>
  <c r="I115" i="12"/>
  <c r="N120" i="2"/>
  <c r="D359" i="13"/>
  <c r="N87" i="2"/>
  <c r="D204" i="13"/>
  <c r="D273" i="13"/>
  <c r="D29" i="13"/>
  <c r="N34" i="2"/>
  <c r="D258" i="13"/>
  <c r="N94" i="2"/>
  <c r="AK9" i="2"/>
  <c r="AL9" i="2" s="1"/>
  <c r="G4" i="12" s="1"/>
  <c r="I82" i="12"/>
  <c r="D65" i="13"/>
  <c r="D187" i="13"/>
  <c r="N70" i="2"/>
  <c r="D309" i="13"/>
  <c r="I65" i="12"/>
  <c r="I19" i="12"/>
  <c r="N24" i="2"/>
  <c r="D19" i="13"/>
  <c r="D263" i="13"/>
  <c r="I87" i="12"/>
  <c r="D331" i="13"/>
  <c r="N92" i="2"/>
  <c r="D87" i="13"/>
  <c r="D250" i="13"/>
  <c r="D128" i="13"/>
  <c r="N97" i="2"/>
  <c r="D214" i="13"/>
  <c r="I92" i="12"/>
  <c r="D92" i="13"/>
  <c r="D231" i="13"/>
  <c r="I109" i="12"/>
  <c r="N114" i="2"/>
  <c r="D109" i="13"/>
  <c r="D353" i="13"/>
  <c r="D119" i="13"/>
  <c r="D241" i="13"/>
  <c r="D363" i="13"/>
  <c r="D327" i="13"/>
  <c r="D205" i="13"/>
  <c r="D83" i="13"/>
  <c r="N88" i="2"/>
  <c r="I83" i="12"/>
  <c r="D143" i="13"/>
  <c r="D265" i="13"/>
  <c r="I119" i="12"/>
  <c r="I89" i="12"/>
  <c r="D355" i="13"/>
  <c r="N117" i="2"/>
  <c r="D356" i="13"/>
  <c r="D234" i="13"/>
  <c r="D333" i="13"/>
  <c r="I21" i="12"/>
  <c r="N26" i="2"/>
  <c r="I29" i="12"/>
  <c r="N128" i="2"/>
  <c r="D367" i="13"/>
  <c r="I123" i="12"/>
  <c r="D123" i="13"/>
  <c r="D174" i="13"/>
  <c r="D52" i="13"/>
  <c r="D296" i="13"/>
  <c r="N57" i="2"/>
  <c r="N48" i="2"/>
  <c r="D165" i="13"/>
  <c r="D43" i="13"/>
  <c r="D287" i="13"/>
  <c r="I43" i="12"/>
  <c r="D248" i="13"/>
  <c r="I4" i="12"/>
  <c r="D126" i="13"/>
  <c r="D4" i="13"/>
  <c r="N9" i="2"/>
  <c r="D59" i="13"/>
  <c r="D181" i="13"/>
  <c r="N43" i="2"/>
  <c r="I38" i="12"/>
  <c r="D160" i="13"/>
  <c r="D38" i="13"/>
  <c r="D282" i="13"/>
  <c r="I46" i="12"/>
  <c r="N51" i="2"/>
  <c r="D46" i="13"/>
  <c r="D23" i="13"/>
  <c r="I23" i="12"/>
  <c r="D267" i="13"/>
  <c r="N28" i="2"/>
  <c r="D145" i="13"/>
  <c r="D12" i="13"/>
  <c r="I12" i="12"/>
  <c r="N17" i="2"/>
  <c r="D134" i="13"/>
  <c r="D256" i="13"/>
  <c r="D290" i="13"/>
  <c r="N64" i="2"/>
  <c r="D10" i="13"/>
  <c r="D132" i="13"/>
  <c r="D254" i="13"/>
  <c r="I10" i="12"/>
  <c r="N15" i="2"/>
  <c r="I104" i="12"/>
  <c r="D226" i="13"/>
  <c r="D348" i="13"/>
  <c r="D104" i="13"/>
  <c r="N109" i="2"/>
  <c r="D291" i="13"/>
  <c r="I47" i="12"/>
  <c r="D47" i="13"/>
  <c r="N52" i="2"/>
  <c r="D169" i="13"/>
  <c r="N20" i="2"/>
  <c r="D15" i="13"/>
  <c r="I15" i="12"/>
  <c r="D259" i="13"/>
  <c r="D137" i="13"/>
  <c r="D157" i="13"/>
  <c r="N40" i="2"/>
  <c r="D35" i="13"/>
  <c r="D279" i="13"/>
  <c r="I35" i="12"/>
  <c r="D272" i="13"/>
  <c r="N33" i="2"/>
  <c r="I28" i="12"/>
  <c r="D150" i="13"/>
  <c r="D28" i="13"/>
  <c r="D215" i="13"/>
  <c r="N98" i="2"/>
  <c r="I93" i="12"/>
  <c r="D337" i="13"/>
  <c r="V10" i="2"/>
  <c r="F5" i="12"/>
  <c r="D37" i="13"/>
  <c r="D159" i="13"/>
  <c r="I37" i="12"/>
  <c r="N42" i="2"/>
  <c r="D281" i="13"/>
  <c r="N39" i="2"/>
  <c r="D34" i="13"/>
  <c r="I34" i="12"/>
  <c r="D156" i="13"/>
  <c r="D278" i="13"/>
  <c r="N75" i="2"/>
  <c r="D314" i="13"/>
  <c r="I70" i="12"/>
  <c r="D192" i="13"/>
  <c r="D70" i="13"/>
  <c r="F4" i="12"/>
  <c r="I59" i="12"/>
  <c r="D351" i="13"/>
  <c r="D107" i="13"/>
  <c r="D311" i="13"/>
  <c r="D189" i="13"/>
  <c r="N72" i="2"/>
  <c r="D67" i="13"/>
  <c r="I67" i="12"/>
  <c r="V8" i="2"/>
  <c r="F3" i="12"/>
  <c r="D148" i="13"/>
  <c r="D26" i="13"/>
  <c r="D138" i="13"/>
  <c r="I16" i="12"/>
  <c r="D334" i="13"/>
  <c r="D212" i="13"/>
  <c r="D90" i="13"/>
  <c r="N95" i="2"/>
  <c r="I90" i="12"/>
  <c r="I56" i="12"/>
  <c r="N61" i="2"/>
  <c r="D300" i="13"/>
  <c r="D56" i="13"/>
  <c r="D178" i="13"/>
  <c r="N108" i="2"/>
  <c r="D225" i="13"/>
  <c r="D103" i="13"/>
  <c r="D347" i="13"/>
  <c r="I103" i="12"/>
  <c r="D201" i="13"/>
  <c r="D79" i="13"/>
  <c r="D323" i="13"/>
  <c r="N84" i="2"/>
  <c r="I79" i="12"/>
  <c r="D120" i="13"/>
  <c r="N125" i="2"/>
  <c r="D364" i="13"/>
  <c r="I120" i="12"/>
  <c r="D242" i="13"/>
  <c r="D198" i="13"/>
  <c r="D320" i="13"/>
  <c r="D76" i="13"/>
  <c r="N81" i="2"/>
  <c r="I76" i="12"/>
  <c r="N55" i="2"/>
  <c r="I50" i="12"/>
  <c r="D294" i="13"/>
  <c r="D50" i="13"/>
  <c r="D172" i="13"/>
  <c r="D2" i="13" l="1"/>
  <c r="N7" i="2"/>
  <c r="A246" i="13"/>
  <c r="A124" i="13"/>
  <c r="I2" i="12"/>
  <c r="A2" i="13"/>
  <c r="A2" i="12"/>
  <c r="A247" i="13"/>
  <c r="A3" i="13"/>
  <c r="A125" i="13"/>
  <c r="A3" i="12"/>
  <c r="S9" i="2"/>
  <c r="A126" i="13" s="1"/>
  <c r="R10" i="2"/>
  <c r="O8" i="2"/>
  <c r="D124" i="13"/>
  <c r="AM8" i="2"/>
  <c r="H3" i="12" s="1"/>
  <c r="AM10" i="2"/>
  <c r="H5" i="12" s="1"/>
  <c r="AL10" i="2"/>
  <c r="G5" i="12" s="1"/>
  <c r="AM9" i="2"/>
  <c r="H4" i="12" s="1"/>
  <c r="D246" i="13"/>
  <c r="O9" i="2"/>
  <c r="I3" i="12"/>
  <c r="D247" i="13"/>
  <c r="D125" i="13"/>
  <c r="D3" i="13"/>
  <c r="N8" i="2"/>
  <c r="D5" i="13"/>
  <c r="D249" i="13"/>
  <c r="I5" i="12"/>
  <c r="N10" i="2"/>
  <c r="D127" i="13"/>
  <c r="R11" i="2" l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S10" i="2"/>
  <c r="A127" i="13" s="1"/>
  <c r="A4" i="13"/>
  <c r="A4" i="12"/>
  <c r="R68" i="2" l="1"/>
  <c r="R69" i="2" s="1"/>
  <c r="E17" i="1"/>
  <c r="A5" i="12"/>
  <c r="A5" i="13"/>
  <c r="R70" i="2" l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K17" i="1" s="1"/>
  <c r="H3" i="7" s="1"/>
  <c r="S69" i="2"/>
  <c r="G3" i="7"/>
  <c r="A64" i="12" l="1"/>
  <c r="A64" i="13"/>
  <c r="A186" i="13"/>
  <c r="Q17" i="1"/>
  <c r="T26" i="1" s="1"/>
  <c r="T30" i="1" s="1"/>
  <c r="I3" i="7"/>
</calcChain>
</file>

<file path=xl/sharedStrings.xml><?xml version="1.0" encoding="utf-8"?>
<sst xmlns="http://schemas.openxmlformats.org/spreadsheetml/2006/main" count="241" uniqueCount="177">
  <si>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</si>
  <si>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</si>
  <si>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</si>
  <si>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</si>
  <si>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</si>
  <si>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</si>
  <si>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</si>
  <si>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</si>
  <si>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</si>
  <si>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</si>
  <si>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</si>
  <si>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</si>
  <si>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</si>
  <si>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</si>
  <si>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</si>
  <si>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</si>
  <si>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</si>
  <si>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</si>
  <si>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</si>
  <si>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</si>
  <si>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</si>
  <si>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</si>
  <si>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</si>
  <si>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</si>
  <si>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①</t>
    <phoneticPr fontId="2"/>
  </si>
  <si>
    <t>②</t>
    <phoneticPr fontId="2"/>
  </si>
  <si>
    <t>③</t>
    <phoneticPr fontId="2"/>
  </si>
  <si>
    <t>＝</t>
    <phoneticPr fontId="2"/>
  </si>
  <si>
    <t>×</t>
    <phoneticPr fontId="2"/>
  </si>
  <si>
    <t>×</t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</si>
  <si>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</si>
  <si>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</si>
  <si>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</si>
  <si>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</si>
  <si>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</si>
  <si>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</si>
  <si>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</si>
  <si>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</si>
  <si>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</si>
  <si>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</si>
  <si>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</si>
  <si>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</si>
  <si>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ランキング</t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</si>
  <si>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</si>
  <si>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</si>
  <si>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</si>
  <si>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</si>
  <si>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</si>
  <si>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</si>
  <si>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</si>
  <si>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</si>
  <si>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</si>
  <si>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</si>
  <si>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</si>
  <si>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</si>
  <si>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</si>
  <si>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</si>
  <si>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</si>
  <si>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</si>
  <si>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</si>
  <si>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</si>
  <si>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</si>
  <si>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</si>
  <si>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</si>
  <si>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</si>
  <si>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</si>
  <si>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</si>
  <si>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</si>
  <si>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</si>
  <si>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</si>
  <si>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</si>
  <si>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</si>
  <si>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性</t>
    <rPh sb="0" eb="1">
      <t>セイ</t>
    </rPh>
    <phoneticPr fontId="2"/>
  </si>
  <si>
    <t>氏名カナ</t>
    <rPh sb="0" eb="2">
      <t>シメイ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</si>
  <si>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</si>
  <si>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</si>
  <si>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</si>
  <si>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</si>
  <si>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</si>
  <si>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</si>
  <si>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</si>
  <si>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</si>
  <si>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</si>
  <si>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</si>
  <si>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</si>
  <si>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</si>
  <si>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</si>
  <si>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</si>
  <si>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</si>
  <si>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</si>
  <si>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</si>
  <si>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</si>
  <si>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</si>
  <si>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</si>
  <si>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</si>
  <si>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</si>
  <si>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</si>
  <si>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学年年齢</t>
    <rPh sb="0" eb="2">
      <t>ガクネン</t>
    </rPh>
    <rPh sb="2" eb="4">
      <t>ネンレイ</t>
    </rPh>
    <phoneticPr fontId="2"/>
  </si>
  <si>
    <t>速報(希望者のみ)</t>
    <rPh sb="0" eb="2">
      <t>ソクホウ</t>
    </rPh>
    <rPh sb="3" eb="6">
      <t>キボウシャ</t>
    </rPh>
    <phoneticPr fontId="2"/>
  </si>
  <si>
    <t>プログラム</t>
    <phoneticPr fontId="2"/>
  </si>
  <si>
    <t>（昼）弁当</t>
    <rPh sb="1" eb="2">
      <t>ヒル</t>
    </rPh>
    <rPh sb="3" eb="5">
      <t>ベントウ</t>
    </rPh>
    <phoneticPr fontId="2"/>
  </si>
  <si>
    <t>Ver1.0</t>
    <phoneticPr fontId="2"/>
  </si>
  <si>
    <t>名</t>
    <rPh sb="0" eb="1">
      <t>メイ</t>
    </rPh>
    <phoneticPr fontId="2"/>
  </si>
  <si>
    <t>種目</t>
    <rPh sb="0" eb="2">
      <t>シュモク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</si>
  <si>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</si>
  <si>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メドレー</t>
    <phoneticPr fontId="2"/>
  </si>
  <si>
    <t>フリー</t>
    <phoneticPr fontId="2"/>
  </si>
  <si>
    <t>備考</t>
    <rPh sb="0" eb="2">
      <t>ビコウ</t>
    </rPh>
    <phoneticPr fontId="2"/>
  </si>
  <si>
    <t>弁当</t>
    <rPh sb="0" eb="2">
      <t>ベントウ</t>
    </rPh>
    <phoneticPr fontId="2"/>
  </si>
  <si>
    <t>領収書</t>
    <rPh sb="0" eb="3">
      <t>リョウシュウショ</t>
    </rPh>
    <phoneticPr fontId="2"/>
  </si>
  <si>
    <t>名義</t>
    <rPh sb="0" eb="2">
      <t>メイギ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</si>
  <si>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</si>
  <si>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</si>
  <si>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r>
      <t>1</t>
    </r>
    <r>
      <rPr>
        <sz val="10"/>
        <rFont val="ＭＳ 明朝"/>
        <family val="1"/>
        <charset val="128"/>
      </rPr>
      <t>3歳以上</t>
    </r>
    <rPh sb="2" eb="5">
      <t>サイイジョウ</t>
    </rPh>
    <phoneticPr fontId="2"/>
  </si>
  <si>
    <t>11・12歳</t>
    <rPh sb="5" eb="6">
      <t>サイ</t>
    </rPh>
    <phoneticPr fontId="2"/>
  </si>
  <si>
    <r>
      <t>9・</t>
    </r>
    <r>
      <rPr>
        <sz val="10"/>
        <rFont val="ＭＳ 明朝"/>
        <family val="1"/>
        <charset val="128"/>
      </rPr>
      <t>10歳</t>
    </r>
    <rPh sb="4" eb="5">
      <t>サイ</t>
    </rPh>
    <phoneticPr fontId="2"/>
  </si>
  <si>
    <t>8歳以下</t>
    <rPh sb="1" eb="4">
      <t>サイイカ</t>
    </rPh>
    <phoneticPr fontId="2"/>
  </si>
  <si>
    <t>種目数</t>
    <rPh sb="0" eb="2">
      <t>シュモク</t>
    </rPh>
    <rPh sb="2" eb="3">
      <t>スウ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</si>
  <si>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</si>
  <si>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</si>
  <si>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</si>
  <si>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</si>
  <si>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ｴﾝﾄﾘｰﾀｲﾑ</t>
    <phoneticPr fontId="2"/>
  </si>
  <si>
    <t>区分No</t>
    <rPh sb="0" eb="2">
      <t>クブン</t>
    </rPh>
    <phoneticPr fontId="2"/>
  </si>
  <si>
    <t>種目数</t>
    <rPh sb="0" eb="2">
      <t>シュモク</t>
    </rPh>
    <rPh sb="2" eb="3">
      <t>スウ</t>
    </rPh>
    <phoneticPr fontId="2"/>
  </si>
  <si>
    <t>重複</t>
    <rPh sb="0" eb="2">
      <t>チョウフク</t>
    </rPh>
    <phoneticPr fontId="2"/>
  </si>
  <si>
    <t xml:space="preserve"> 50m 自由形</t>
    <rPh sb="5" eb="8">
      <t>ジユウガタ</t>
    </rPh>
    <phoneticPr fontId="2"/>
  </si>
  <si>
    <t>100m 自由形</t>
    <rPh sb="5" eb="8">
      <t>ジユウガタ</t>
    </rPh>
    <phoneticPr fontId="2"/>
  </si>
  <si>
    <t>200m 個人メドレー</t>
    <rPh sb="5" eb="7">
      <t>コジン</t>
    </rPh>
    <rPh sb="6" eb="7">
      <t>ニン</t>
    </rPh>
    <phoneticPr fontId="2"/>
  </si>
  <si>
    <t>個人申込表</t>
    <rPh sb="0" eb="2">
      <t>コジン</t>
    </rPh>
    <rPh sb="2" eb="4">
      <t>モウシコミ</t>
    </rPh>
    <rPh sb="4" eb="5">
      <t>ヒョウ</t>
    </rPh>
    <phoneticPr fontId="2"/>
  </si>
  <si>
    <t>リレー申込表</t>
    <rPh sb="3" eb="5">
      <t>モウシコミ</t>
    </rPh>
    <rPh sb="5" eb="6">
      <t>ヒョウ</t>
    </rPh>
    <phoneticPr fontId="2"/>
  </si>
  <si>
    <t>◎誓約書</t>
    <rPh sb="1" eb="4">
      <t>セイヤクショ</t>
    </rPh>
    <phoneticPr fontId="2"/>
  </si>
  <si>
    <t>責任者</t>
    <rPh sb="0" eb="3">
      <t>セキニンシャ</t>
    </rPh>
    <phoneticPr fontId="2"/>
  </si>
  <si>
    <t>責任者住所</t>
    <rPh sb="0" eb="3">
      <t>セキニンシャ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</si>
  <si>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</si>
  <si>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</si>
  <si>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</si>
  <si>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</si>
  <si>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団体名フリガナ：</t>
    <rPh sb="0" eb="2">
      <t>ダンタイ</t>
    </rPh>
    <rPh sb="2" eb="3">
      <t>メイ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</si>
  <si>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</si>
  <si>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</si>
  <si>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</si>
  <si>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その他</t>
    <rPh sb="2" eb="3">
      <t>タ</t>
    </rPh>
    <phoneticPr fontId="2"/>
  </si>
  <si>
    <t>責任者電話(携帯)：</t>
    <rPh sb="0" eb="3">
      <t>セキニンシャ</t>
    </rPh>
    <rPh sb="3" eb="5">
      <t>デンワ</t>
    </rPh>
    <rPh sb="6" eb="8">
      <t>ケイタイ</t>
    </rPh>
    <phoneticPr fontId="2"/>
  </si>
  <si>
    <t>ここに誓約します。</t>
    <phoneticPr fontId="2"/>
  </si>
  <si>
    <t>主催者側の責任を問いません。</t>
    <phoneticPr fontId="2"/>
  </si>
  <si>
    <t>＊インターネット上に競技結果を掲載することを同意します。</t>
    <phoneticPr fontId="2"/>
  </si>
  <si>
    <t>【　男子４００ｍメドレーリレー　】</t>
    <rPh sb="2" eb="4">
      <t>ダンシ</t>
    </rPh>
    <phoneticPr fontId="2"/>
  </si>
  <si>
    <t>【　男子４００ｍフリーリレー　】</t>
    <rPh sb="2" eb="4">
      <t>ダンシ</t>
    </rPh>
    <phoneticPr fontId="2"/>
  </si>
  <si>
    <t>【　女子４００ｍメドレーリレー　】</t>
    <rPh sb="2" eb="4">
      <t>ジョシ</t>
    </rPh>
    <phoneticPr fontId="2"/>
  </si>
  <si>
    <t>【　女子４００ｍフリーリレー　】</t>
    <rPh sb="2" eb="4">
      <t>ジョシ</t>
    </rPh>
    <phoneticPr fontId="2"/>
  </si>
  <si>
    <t>エントリーしている選手は本団体在籍者であり、次の事項を</t>
    <rPh sb="9" eb="11">
      <t>センシュ</t>
    </rPh>
    <rPh sb="12" eb="13">
      <t>ホン</t>
    </rPh>
    <rPh sb="13" eb="15">
      <t>ダンタイ</t>
    </rPh>
    <rPh sb="15" eb="18">
      <t>ザイセキシャ</t>
    </rPh>
    <rPh sb="22" eb="23">
      <t>ツギ</t>
    </rPh>
    <rPh sb="24" eb="26">
      <t>ジコウ</t>
    </rPh>
    <phoneticPr fontId="2"/>
  </si>
  <si>
    <t>確認した上で標記大会に出場することを認めます。</t>
    <phoneticPr fontId="2"/>
  </si>
  <si>
    <t>大会中の事故等についてはチーム(団体)または個人において処理し、</t>
    <rPh sb="16" eb="18">
      <t>ダンタイ</t>
    </rPh>
    <phoneticPr fontId="2"/>
  </si>
  <si>
    <t>メールアドレス：</t>
    <phoneticPr fontId="2"/>
  </si>
  <si>
    <t>参加費用(1種目)</t>
    <rPh sb="0" eb="2">
      <t>サンカ</t>
    </rPh>
    <rPh sb="2" eb="4">
      <t>ヒヨウ</t>
    </rPh>
    <rPh sb="6" eb="8">
      <t>シュモク</t>
    </rPh>
    <phoneticPr fontId="2"/>
  </si>
  <si>
    <t>＊定期的に水泳練習を行い、健康についてもなんら異常がないことを</t>
    <rPh sb="23" eb="25">
      <t>イジョウ</t>
    </rPh>
    <phoneticPr fontId="2"/>
  </si>
  <si>
    <t>希望職</t>
    <rPh sb="0" eb="2">
      <t>キボウ</t>
    </rPh>
    <rPh sb="2" eb="3">
      <t>ショク</t>
    </rPh>
    <phoneticPr fontId="2"/>
  </si>
  <si>
    <t>個人申し込みは個人と記入</t>
    <rPh sb="0" eb="3">
      <t>コジンモウ</t>
    </rPh>
    <rPh sb="4" eb="5">
      <t>コ</t>
    </rPh>
    <rPh sb="7" eb="9">
      <t>コジン</t>
    </rPh>
    <rPh sb="10" eb="12">
      <t>キニュウ</t>
    </rPh>
    <phoneticPr fontId="2"/>
  </si>
  <si>
    <t>チーム名：</t>
    <rPh sb="3" eb="4">
      <t>メイ</t>
    </rPh>
    <phoneticPr fontId="2"/>
  </si>
  <si>
    <t>チーム略称：</t>
    <rPh sb="3" eb="5">
      <t>リャクショウ</t>
    </rPh>
    <phoneticPr fontId="2"/>
  </si>
  <si>
    <t>電話番号：</t>
    <rPh sb="0" eb="4">
      <t>デンワバンゴウ</t>
    </rPh>
    <phoneticPr fontId="2"/>
  </si>
  <si>
    <t>個人申し込みはｺｼﾞﾝと記入</t>
    <rPh sb="0" eb="3">
      <t>コジンモウ</t>
    </rPh>
    <rPh sb="4" eb="5">
      <t>コ</t>
    </rPh>
    <rPh sb="12" eb="14">
      <t>キニュウ</t>
    </rPh>
    <phoneticPr fontId="2"/>
  </si>
  <si>
    <t>電話番号：</t>
    <rPh sb="0" eb="2">
      <t>デンワ</t>
    </rPh>
    <rPh sb="2" eb="4">
      <t>バンゴウ</t>
    </rPh>
    <phoneticPr fontId="2"/>
  </si>
  <si>
    <t>競技役員名：</t>
    <rPh sb="0" eb="5">
      <t>キョウギヤクインメイ</t>
    </rPh>
    <phoneticPr fontId="2"/>
  </si>
  <si>
    <t>希望があれば希望職名</t>
    <rPh sb="0" eb="2">
      <t>キボウ</t>
    </rPh>
    <rPh sb="6" eb="10">
      <t>キボウショクメイ</t>
    </rPh>
    <phoneticPr fontId="2"/>
  </si>
  <si>
    <t>チーム名・責任者名</t>
    <rPh sb="3" eb="4">
      <t>メイ</t>
    </rPh>
    <rPh sb="5" eb="9">
      <t>セキニンシャメイ</t>
    </rPh>
    <phoneticPr fontId="2"/>
  </si>
  <si>
    <t>個人は保護者名</t>
    <rPh sb="0" eb="2">
      <t>コジン</t>
    </rPh>
    <rPh sb="3" eb="7">
      <t>ホゴシャメイ</t>
    </rPh>
    <phoneticPr fontId="2"/>
  </si>
  <si>
    <t>印</t>
    <rPh sb="0" eb="1">
      <t>イン</t>
    </rPh>
    <phoneticPr fontId="2"/>
  </si>
  <si>
    <t xml:space="preserve"> 50m 背泳ぎ</t>
    <rPh sb="5" eb="7">
      <t>セオヨ</t>
    </rPh>
    <phoneticPr fontId="2"/>
  </si>
  <si>
    <t xml:space="preserve"> 50m 平泳ぎ</t>
    <rPh sb="5" eb="7">
      <t>ヒラオヨ</t>
    </rPh>
    <phoneticPr fontId="2"/>
  </si>
  <si>
    <t xml:space="preserve"> 50m バタフライ</t>
    <phoneticPr fontId="2"/>
  </si>
  <si>
    <t>第78回横浜市民大会　（ジュニアの部）</t>
    <rPh sb="0" eb="1">
      <t>ダイ</t>
    </rPh>
    <rPh sb="3" eb="4">
      <t>カイ</t>
    </rPh>
    <rPh sb="4" eb="10">
      <t>ヨコハマシミンタイカイ</t>
    </rPh>
    <rPh sb="17" eb="18">
      <t>ブ</t>
    </rPh>
    <phoneticPr fontId="2"/>
  </si>
  <si>
    <t>環境整備費(1人)</t>
    <rPh sb="0" eb="2">
      <t>カンキョウ</t>
    </rPh>
    <rPh sb="2" eb="4">
      <t>セイビ</t>
    </rPh>
    <rPh sb="4" eb="5">
      <t>ヒ</t>
    </rPh>
    <rPh sb="7" eb="8">
      <t>ニン</t>
    </rPh>
    <phoneticPr fontId="2"/>
  </si>
  <si>
    <t>100m 平泳ぎ</t>
    <rPh sb="5" eb="7">
      <t>ヒラオヨ</t>
    </rPh>
    <phoneticPr fontId="2"/>
  </si>
  <si>
    <t>100m 背泳ぎ</t>
    <rPh sb="5" eb="7">
      <t>セオヨ</t>
    </rPh>
    <phoneticPr fontId="2"/>
  </si>
  <si>
    <t>100m バタフライ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</si>
</sst>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&quot; &quot;@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b/>
      <sz val="12"/>
      <color indexed="3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14" fontId="0" fillId="0" borderId="4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4" xfId="0" applyNumberFormat="1" applyBorder="1">
      <alignment vertical="center"/>
    </xf>
    <xf numFmtId="49" fontId="0" fillId="0" borderId="3" xfId="0" applyNumberFormat="1" applyBorder="1">
      <alignment vertical="center"/>
    </xf>
    <xf numFmtId="183" fontId="0" fillId="2" borderId="1" xfId="0" applyNumberFormat="1" applyFill="1" applyBorder="1" applyAlignment="1" applyProtection="1">
      <alignment vertical="center" shrinkToFit="1"/>
      <protection locked="0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4" borderId="1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1" fontId="3" fillId="6" borderId="0" xfId="0" applyNumberFormat="1" applyFont="1" applyFill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quotePrefix="1" applyFont="1" applyAlignment="1">
      <alignment horizontal="center" vertical="center"/>
    </xf>
    <xf numFmtId="0" fontId="0" fillId="0" borderId="6" xfId="0" applyBorder="1">
      <alignment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23" fillId="0" borderId="0" xfId="0" applyFont="1">
      <alignment vertical="center"/>
    </xf>
    <xf numFmtId="178" fontId="3" fillId="5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177" fontId="0" fillId="0" borderId="4" xfId="0" applyNumberForma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5" fillId="0" borderId="10" xfId="0" applyFont="1" applyBorder="1">
      <alignment vertical="center"/>
    </xf>
    <xf numFmtId="14" fontId="26" fillId="0" borderId="0" xfId="0" applyNumberFormat="1" applyFont="1">
      <alignment vertical="center"/>
    </xf>
    <xf numFmtId="0" fontId="25" fillId="0" borderId="7" xfId="0" applyFont="1" applyBorder="1">
      <alignment vertical="center"/>
    </xf>
    <xf numFmtId="0" fontId="27" fillId="0" borderId="0" xfId="0" applyFont="1">
      <alignment vertical="center"/>
    </xf>
    <xf numFmtId="0" fontId="11" fillId="0" borderId="4" xfId="0" applyFont="1" applyBorder="1">
      <alignment vertical="center"/>
    </xf>
    <xf numFmtId="14" fontId="28" fillId="0" borderId="4" xfId="0" applyNumberFormat="1" applyFont="1" applyBorder="1">
      <alignment vertical="center"/>
    </xf>
    <xf numFmtId="0" fontId="11" fillId="0" borderId="0" xfId="0" applyFont="1">
      <alignment vertical="center"/>
    </xf>
    <xf numFmtId="14" fontId="28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29" fillId="0" borderId="0" xfId="0" applyFont="1">
      <alignment vertical="center"/>
    </xf>
    <xf numFmtId="0" fontId="0" fillId="9" borderId="3" xfId="0" applyFill="1" applyBorder="1">
      <alignment vertical="center"/>
    </xf>
    <xf numFmtId="0" fontId="0" fillId="9" borderId="9" xfId="0" applyFill="1" applyBorder="1">
      <alignment vertical="center"/>
    </xf>
    <xf numFmtId="0" fontId="3" fillId="9" borderId="3" xfId="0" applyFont="1" applyFill="1" applyBorder="1">
      <alignment vertical="center"/>
    </xf>
    <xf numFmtId="0" fontId="3" fillId="0" borderId="7" xfId="0" applyFont="1" applyBorder="1">
      <alignment vertical="center"/>
    </xf>
    <xf numFmtId="181" fontId="3" fillId="0" borderId="0" xfId="0" applyNumberFormat="1" applyFont="1" applyAlignment="1">
      <alignment horizontal="left" vertical="center" shrinkToFi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 shrinkToFit="1"/>
    </xf>
    <xf numFmtId="179" fontId="3" fillId="0" borderId="0" xfId="0" applyNumberFormat="1" applyFont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7" borderId="11" xfId="0" applyFont="1" applyFill="1" applyBorder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20" fillId="4" borderId="11" xfId="0" applyFont="1" applyFill="1" applyBorder="1" applyAlignment="1" applyProtection="1">
      <alignment horizontal="left" vertical="center"/>
      <protection locked="0"/>
    </xf>
    <xf numFmtId="0" fontId="20" fillId="4" borderId="2" xfId="0" applyFont="1" applyFill="1" applyBorder="1" applyAlignment="1" applyProtection="1">
      <alignment horizontal="left" vertical="center"/>
      <protection locked="0"/>
    </xf>
    <xf numFmtId="0" fontId="20" fillId="4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Alignment="1">
      <alignment horizontal="right" vertical="center"/>
    </xf>
    <xf numFmtId="0" fontId="5" fillId="8" borderId="7" xfId="0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9" borderId="3" xfId="0" applyFont="1" applyFill="1" applyBorder="1" applyProtection="1">
      <alignment vertical="center"/>
      <protection locked="0"/>
    </xf>
    <xf numFmtId="0" fontId="3" fillId="9" borderId="9" xfId="0" applyFont="1" applyFill="1" applyBorder="1" applyProtection="1">
      <alignment vertical="center"/>
      <protection locked="0"/>
    </xf>
    <xf numFmtId="0" fontId="0" fillId="9" borderId="3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G60"/>
  <sheetViews>
    <sheetView showGridLines="0" tabSelected="1" zoomScaleNormal="100" workbookViewId="0">
      <selection activeCell="Q4" sqref="Q4:V4"/>
    </sheetView>
  </sheetViews>
  <sheetFormatPr defaultColWidth="9.109375" defaultRowHeight="14.4" x14ac:dyDescent="0.15"/>
  <cols>
    <col min="1" max="1" width="5.33203125" style="4" customWidth="1"/>
    <col min="2" max="2" width="22.5546875" style="4" customWidth="1"/>
    <col min="3" max="5" width="4.6640625" style="4" customWidth="1"/>
    <col min="6" max="24" width="3.6640625" style="4" customWidth="1"/>
    <col min="25" max="25" width="3.5546875" style="4" customWidth="1"/>
    <col min="26" max="27" width="3.6640625" style="4" customWidth="1"/>
    <col min="28" max="28" width="68.88671875" style="4" hidden="1" customWidth="1"/>
    <col min="29" max="29" width="9.109375" style="4" hidden="1" customWidth="1"/>
    <col min="30" max="30" width="16.109375" style="4" customWidth="1"/>
    <col min="31" max="47" width="9.109375" style="4" customWidth="1"/>
    <col min="48" max="59" width="9.109375" style="4" hidden="1" customWidth="1"/>
    <col min="60" max="60" width="9.109375" style="4" customWidth="1"/>
    <col min="61" max="16384" width="9.109375" style="4"/>
  </cols>
  <sheetData>
    <row r="1" spans="2:56" ht="25.5" customHeight="1" x14ac:dyDescent="0.15">
      <c r="B1" s="12" t="s">
        <v>172</v>
      </c>
      <c r="C1" s="2"/>
      <c r="D1" s="2"/>
      <c r="E1" s="2"/>
      <c r="F1" s="2"/>
      <c r="G1" s="2"/>
      <c r="H1" s="2"/>
      <c r="I1" s="2"/>
      <c r="J1" s="2"/>
      <c r="U1" s="136" t="s">
        <v>31</v>
      </c>
      <c r="V1" s="137"/>
      <c r="W1" s="137"/>
      <c r="X1" s="138"/>
    </row>
    <row r="2" spans="2:56" x14ac:dyDescent="0.15">
      <c r="B2" s="56"/>
      <c r="C2" s="1"/>
      <c r="D2" s="1"/>
      <c r="E2" s="1"/>
      <c r="F2" s="1"/>
      <c r="G2" s="1"/>
      <c r="H2" s="1"/>
      <c r="I2" s="1"/>
      <c r="J2" s="1"/>
      <c r="O2" s="55"/>
      <c r="P2" s="6" t="s">
        <v>30</v>
      </c>
      <c r="Q2" s="6"/>
      <c r="R2" s="6"/>
      <c r="S2" s="6"/>
      <c r="T2" s="6"/>
      <c r="U2" s="6"/>
      <c r="V2" s="6"/>
      <c r="W2" s="6"/>
    </row>
    <row r="3" spans="2:56" x14ac:dyDescent="0.15">
      <c r="B3" s="1"/>
      <c r="C3" s="1"/>
      <c r="D3" s="1"/>
      <c r="E3" s="1"/>
      <c r="F3" s="1"/>
      <c r="G3" s="1"/>
      <c r="H3" s="1"/>
      <c r="I3" s="1"/>
      <c r="J3" s="1"/>
      <c r="Q3" s="109"/>
      <c r="T3" s="145"/>
      <c r="U3" s="145"/>
      <c r="V3" s="145"/>
      <c r="W3" s="145"/>
      <c r="X3" s="145"/>
    </row>
    <row r="4" spans="2:56" ht="19.2" x14ac:dyDescent="0.15">
      <c r="B4" s="62"/>
      <c r="C4" s="63"/>
      <c r="D4" s="63"/>
      <c r="E4" s="64"/>
      <c r="F4" s="65"/>
      <c r="G4" s="63"/>
      <c r="H4" s="63"/>
      <c r="I4" s="63"/>
      <c r="P4" s="23" t="s">
        <v>160</v>
      </c>
      <c r="Q4" s="139"/>
      <c r="R4" s="140"/>
      <c r="S4" s="140"/>
      <c r="T4" s="140"/>
      <c r="U4" s="140"/>
      <c r="V4" s="141"/>
      <c r="W4" s="22"/>
      <c r="AB4" s="58">
        <v>14001</v>
      </c>
    </row>
    <row r="5" spans="2:56" x14ac:dyDescent="0.15">
      <c r="B5" s="2"/>
      <c r="Q5" s="121" t="s">
        <v>158</v>
      </c>
    </row>
    <row r="6" spans="2:56" ht="22.5" customHeight="1" x14ac:dyDescent="0.15">
      <c r="B6" s="23" t="s">
        <v>159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4"/>
    </row>
    <row r="7" spans="2:56" x14ac:dyDescent="0.15">
      <c r="B7" s="2"/>
      <c r="C7" s="121" t="s">
        <v>158</v>
      </c>
    </row>
    <row r="8" spans="2:56" ht="21" x14ac:dyDescent="0.15">
      <c r="B8" s="23" t="s">
        <v>0</v>
      </c>
      <c r="C8" s="146"/>
      <c r="D8" s="146"/>
      <c r="E8" s="146"/>
      <c r="F8" s="146"/>
      <c r="G8" s="146"/>
      <c r="H8" s="146"/>
      <c r="I8" s="146"/>
      <c r="J8" s="146"/>
      <c r="K8" s="146"/>
      <c r="L8" s="21"/>
      <c r="Q8" s="33"/>
      <c r="R8" s="23" t="s">
        <v>138</v>
      </c>
      <c r="S8" s="147"/>
      <c r="T8" s="148"/>
      <c r="U8" s="148"/>
      <c r="V8" s="148"/>
      <c r="W8" s="149"/>
      <c r="AB8" s="48"/>
    </row>
    <row r="9" spans="2:56" ht="21" x14ac:dyDescent="0.15">
      <c r="B9" s="23"/>
      <c r="C9" s="121" t="s">
        <v>158</v>
      </c>
      <c r="D9" s="115"/>
      <c r="E9" s="115"/>
      <c r="F9" s="115"/>
      <c r="G9" s="115"/>
      <c r="H9" s="115"/>
      <c r="I9" s="115"/>
      <c r="J9" s="115"/>
      <c r="K9" s="115"/>
      <c r="L9" s="21"/>
      <c r="Q9" s="33"/>
      <c r="R9" s="121" t="s">
        <v>162</v>
      </c>
      <c r="T9" s="116"/>
      <c r="U9" s="116"/>
      <c r="V9" s="116"/>
      <c r="W9" s="116"/>
      <c r="AB9" s="48"/>
    </row>
    <row r="10" spans="2:56" ht="21" x14ac:dyDescent="0.15">
      <c r="B10" s="23" t="s">
        <v>161</v>
      </c>
      <c r="C10" s="152"/>
      <c r="D10" s="152"/>
      <c r="E10" s="152"/>
      <c r="F10" s="152"/>
      <c r="G10" s="152"/>
      <c r="H10" s="152"/>
      <c r="I10" s="152"/>
      <c r="J10" s="152"/>
      <c r="K10" s="152"/>
      <c r="L10" s="21"/>
      <c r="M10" s="150" t="s">
        <v>157</v>
      </c>
      <c r="N10" s="150"/>
      <c r="O10" s="150"/>
      <c r="P10" s="150"/>
      <c r="Q10" s="151"/>
      <c r="R10" s="153"/>
      <c r="S10" s="154"/>
      <c r="T10" s="154"/>
      <c r="U10" s="154"/>
      <c r="V10" s="154"/>
      <c r="W10" s="155"/>
      <c r="AB10" s="48"/>
      <c r="BD10" s="4" t="s">
        <v>139</v>
      </c>
    </row>
    <row r="11" spans="2:56" ht="21" x14ac:dyDescent="0.15">
      <c r="B11" s="2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4"/>
      <c r="N11" s="14"/>
      <c r="O11" s="14"/>
      <c r="P11" s="14"/>
      <c r="Q11" s="14"/>
      <c r="R11" s="121" t="s">
        <v>165</v>
      </c>
      <c r="S11" s="116"/>
      <c r="T11" s="116"/>
      <c r="U11" s="116"/>
      <c r="V11" s="116"/>
      <c r="W11" s="116"/>
      <c r="AB11" s="48"/>
      <c r="BD11" s="4" t="s">
        <v>140</v>
      </c>
    </row>
    <row r="12" spans="2:56" ht="21" x14ac:dyDescent="0.15">
      <c r="B12" s="23" t="s">
        <v>164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5"/>
      <c r="AB12" s="48"/>
      <c r="BD12" s="4" t="s">
        <v>141</v>
      </c>
    </row>
    <row r="13" spans="2:56" ht="21" hidden="1" x14ac:dyDescent="0.15">
      <c r="B13" s="23" t="s">
        <v>143</v>
      </c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23"/>
      <c r="S13" s="116"/>
      <c r="T13" s="116"/>
      <c r="U13" s="116"/>
      <c r="V13" s="116"/>
      <c r="W13" s="116"/>
      <c r="AB13" s="48"/>
      <c r="BD13" s="4" t="s">
        <v>142</v>
      </c>
    </row>
    <row r="14" spans="2:56" ht="21" hidden="1" x14ac:dyDescent="0.15">
      <c r="B14" s="23" t="s">
        <v>163</v>
      </c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23"/>
      <c r="S14" s="116"/>
      <c r="T14" s="116"/>
      <c r="U14" s="116"/>
      <c r="V14" s="116"/>
      <c r="W14" s="116"/>
      <c r="AB14" s="48"/>
    </row>
    <row r="15" spans="2:56" ht="21" x14ac:dyDescent="0.15">
      <c r="B15" s="23" t="s">
        <v>154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5"/>
      <c r="R15" s="23"/>
      <c r="S15" s="116"/>
      <c r="T15" s="116"/>
      <c r="U15" s="116"/>
      <c r="V15" s="116"/>
      <c r="W15" s="116"/>
      <c r="AB15" s="48"/>
    </row>
    <row r="16" spans="2:56" ht="16.2" x14ac:dyDescent="0.15">
      <c r="B16" s="12"/>
      <c r="AB16" s="48"/>
    </row>
    <row r="17" spans="2:31" ht="24" customHeight="1" x14ac:dyDescent="0.15">
      <c r="B17" s="12" t="s">
        <v>12</v>
      </c>
      <c r="C17" s="4" t="s">
        <v>14</v>
      </c>
      <c r="E17" s="130">
        <f>個人申込!R66</f>
        <v>0</v>
      </c>
      <c r="F17" s="130"/>
      <c r="G17" s="61" t="s">
        <v>102</v>
      </c>
      <c r="I17" s="4" t="s">
        <v>13</v>
      </c>
      <c r="K17" s="130">
        <f>個人申込!R128-個人申込!R66</f>
        <v>0</v>
      </c>
      <c r="L17" s="130"/>
      <c r="M17" s="61" t="s">
        <v>102</v>
      </c>
      <c r="O17" s="4" t="s">
        <v>15</v>
      </c>
      <c r="Q17" s="130">
        <f>E17+K17</f>
        <v>0</v>
      </c>
      <c r="R17" s="130"/>
      <c r="S17" s="61" t="s">
        <v>102</v>
      </c>
      <c r="AB17" s="48"/>
    </row>
    <row r="18" spans="2:31" ht="10.5" customHeight="1" x14ac:dyDescent="0.15">
      <c r="B18" s="12"/>
      <c r="AB18" s="48">
        <f>C6</f>
        <v>0</v>
      </c>
      <c r="AC18" s="4">
        <v>27001</v>
      </c>
      <c r="AD18" s="4">
        <f>Q4</f>
        <v>0</v>
      </c>
      <c r="AE18" s="4">
        <f>S8</f>
        <v>0</v>
      </c>
    </row>
    <row r="19" spans="2:31" ht="24" customHeight="1" x14ac:dyDescent="0.15">
      <c r="B19" s="12" t="s">
        <v>17</v>
      </c>
      <c r="C19" s="4" t="s">
        <v>14</v>
      </c>
      <c r="E19" s="131">
        <f>個人申込!U67</f>
        <v>0</v>
      </c>
      <c r="F19" s="131"/>
      <c r="G19" s="126" t="s">
        <v>103</v>
      </c>
      <c r="H19" s="126"/>
      <c r="I19" s="4" t="s">
        <v>13</v>
      </c>
      <c r="K19" s="131">
        <f>個人申込!U129</f>
        <v>0</v>
      </c>
      <c r="L19" s="131"/>
      <c r="M19" s="126" t="s">
        <v>103</v>
      </c>
      <c r="N19" s="126"/>
      <c r="O19" s="4" t="s">
        <v>15</v>
      </c>
      <c r="Q19" s="131">
        <f>E19+K19</f>
        <v>0</v>
      </c>
      <c r="R19" s="131"/>
      <c r="S19" s="126" t="s">
        <v>103</v>
      </c>
      <c r="T19" s="126"/>
      <c r="AB19" s="48"/>
    </row>
    <row r="20" spans="2:31" ht="10.5" customHeight="1" x14ac:dyDescent="0.15">
      <c r="B20" s="12"/>
      <c r="AB20" s="48"/>
    </row>
    <row r="21" spans="2:31" ht="24" hidden="1" customHeight="1" x14ac:dyDescent="0.15">
      <c r="B21" s="12" t="s">
        <v>16</v>
      </c>
      <c r="C21" s="4" t="s">
        <v>14</v>
      </c>
      <c r="E21" s="4" t="s">
        <v>105</v>
      </c>
      <c r="H21" s="130">
        <f>リレー申込!J11</f>
        <v>0</v>
      </c>
      <c r="I21" s="130"/>
      <c r="J21" s="126" t="s">
        <v>103</v>
      </c>
      <c r="K21" s="126"/>
      <c r="L21" s="4" t="s">
        <v>13</v>
      </c>
      <c r="N21" s="4" t="s">
        <v>105</v>
      </c>
      <c r="Q21" s="130">
        <f>リレー申込!J25</f>
        <v>0</v>
      </c>
      <c r="R21" s="130"/>
      <c r="S21" s="126" t="s">
        <v>103</v>
      </c>
      <c r="T21" s="126"/>
      <c r="AB21" s="48"/>
    </row>
    <row r="22" spans="2:31" ht="24" hidden="1" customHeight="1" x14ac:dyDescent="0.15">
      <c r="B22" s="12"/>
      <c r="E22" s="4" t="s">
        <v>106</v>
      </c>
      <c r="H22" s="130">
        <f>リレー申込!J18</f>
        <v>0</v>
      </c>
      <c r="I22" s="130"/>
      <c r="J22" s="126" t="s">
        <v>103</v>
      </c>
      <c r="K22" s="126"/>
      <c r="N22" s="4" t="s">
        <v>106</v>
      </c>
      <c r="Q22" s="130">
        <f>リレー申込!J32</f>
        <v>0</v>
      </c>
      <c r="R22" s="130"/>
      <c r="S22" s="126" t="s">
        <v>103</v>
      </c>
      <c r="T22" s="126"/>
      <c r="AB22" s="48"/>
    </row>
    <row r="23" spans="2:31" ht="24" hidden="1" customHeight="1" x14ac:dyDescent="0.15">
      <c r="B23" s="12"/>
      <c r="M23" s="4" t="s">
        <v>18</v>
      </c>
      <c r="Q23" s="130">
        <f>SUM(Q21:R22)+SUM(H21:I22)</f>
        <v>0</v>
      </c>
      <c r="R23" s="130"/>
      <c r="S23" s="126" t="s">
        <v>103</v>
      </c>
      <c r="T23" s="126"/>
      <c r="AB23" s="48"/>
    </row>
    <row r="24" spans="2:31" ht="10.5" customHeight="1" x14ac:dyDescent="0.15">
      <c r="B24" s="12"/>
      <c r="P24" s="59"/>
      <c r="Q24" s="59"/>
      <c r="R24" s="59"/>
      <c r="AB24" s="48"/>
    </row>
    <row r="25" spans="2:31" ht="24" customHeight="1" x14ac:dyDescent="0.15">
      <c r="B25" s="12" t="s">
        <v>19</v>
      </c>
      <c r="C25" s="4" t="s">
        <v>155</v>
      </c>
      <c r="H25" s="132">
        <v>1500</v>
      </c>
      <c r="I25" s="132"/>
      <c r="J25" s="132"/>
      <c r="K25" s="4" t="s">
        <v>28</v>
      </c>
      <c r="L25" s="157">
        <f>Q19</f>
        <v>0</v>
      </c>
      <c r="M25" s="145"/>
      <c r="S25" s="4" t="s">
        <v>27</v>
      </c>
      <c r="T25" s="129">
        <f>H25*L25</f>
        <v>0</v>
      </c>
      <c r="U25" s="129"/>
      <c r="V25" s="129"/>
      <c r="W25" s="129"/>
      <c r="AB25" s="48"/>
    </row>
    <row r="26" spans="2:31" ht="24" customHeight="1" x14ac:dyDescent="0.15">
      <c r="B26" s="12"/>
      <c r="C26" s="4" t="s">
        <v>173</v>
      </c>
      <c r="H26" s="132">
        <v>500</v>
      </c>
      <c r="I26" s="132"/>
      <c r="J26" s="132"/>
      <c r="K26" s="4" t="s">
        <v>28</v>
      </c>
      <c r="L26" s="157">
        <f>Q17</f>
        <v>0</v>
      </c>
      <c r="M26" s="145"/>
      <c r="S26" s="4" t="s">
        <v>27</v>
      </c>
      <c r="T26" s="129">
        <f>H26*L26</f>
        <v>0</v>
      </c>
      <c r="U26" s="129"/>
      <c r="V26" s="129"/>
      <c r="W26" s="129"/>
      <c r="AB26" s="48"/>
    </row>
    <row r="27" spans="2:31" ht="24" hidden="1" customHeight="1" x14ac:dyDescent="0.15">
      <c r="B27" s="12"/>
      <c r="C27" s="4" t="s">
        <v>100</v>
      </c>
      <c r="H27" s="132">
        <v>800</v>
      </c>
      <c r="I27" s="132"/>
      <c r="J27" s="132"/>
      <c r="K27" s="4" t="s">
        <v>29</v>
      </c>
      <c r="L27" s="127"/>
      <c r="M27" s="128"/>
      <c r="S27" s="4" t="s">
        <v>27</v>
      </c>
      <c r="T27" s="129">
        <f>H27*L27</f>
        <v>0</v>
      </c>
      <c r="U27" s="129"/>
      <c r="V27" s="129"/>
      <c r="W27" s="129"/>
      <c r="AB27" s="48"/>
    </row>
    <row r="28" spans="2:31" ht="24" hidden="1" customHeight="1" x14ac:dyDescent="0.15">
      <c r="B28" s="12"/>
      <c r="C28" s="4" t="s">
        <v>98</v>
      </c>
      <c r="H28" s="132">
        <v>2000</v>
      </c>
      <c r="I28" s="132"/>
      <c r="J28" s="132"/>
      <c r="K28" s="4" t="s">
        <v>28</v>
      </c>
      <c r="L28" s="127"/>
      <c r="M28" s="128"/>
      <c r="S28" s="4" t="s">
        <v>27</v>
      </c>
      <c r="T28" s="129">
        <f>H28*L28</f>
        <v>0</v>
      </c>
      <c r="U28" s="129"/>
      <c r="V28" s="129"/>
      <c r="W28" s="129"/>
      <c r="AB28" s="48"/>
    </row>
    <row r="29" spans="2:31" ht="24" hidden="1" customHeight="1" x14ac:dyDescent="0.15">
      <c r="B29" s="12"/>
      <c r="C29" s="4" t="s">
        <v>99</v>
      </c>
      <c r="H29" s="132">
        <v>1000</v>
      </c>
      <c r="I29" s="132"/>
      <c r="J29" s="132"/>
      <c r="K29" s="4" t="s">
        <v>28</v>
      </c>
      <c r="L29" s="127"/>
      <c r="M29" s="128"/>
      <c r="S29" s="4" t="s">
        <v>27</v>
      </c>
      <c r="T29" s="129">
        <f>H29*L29</f>
        <v>0</v>
      </c>
      <c r="U29" s="129"/>
      <c r="V29" s="129"/>
      <c r="W29" s="129"/>
      <c r="AB29" s="48"/>
    </row>
    <row r="30" spans="2:31" ht="24" customHeight="1" x14ac:dyDescent="0.15">
      <c r="B30" s="12"/>
      <c r="C30" s="4" t="s">
        <v>21</v>
      </c>
      <c r="S30" s="4" t="s">
        <v>27</v>
      </c>
      <c r="T30" s="129">
        <f>SUM(T25:W29)</f>
        <v>0</v>
      </c>
      <c r="U30" s="129"/>
      <c r="V30" s="129"/>
      <c r="W30" s="129"/>
      <c r="AB30" s="48"/>
    </row>
    <row r="31" spans="2:31" ht="16.2" x14ac:dyDescent="0.15">
      <c r="B31" s="12" t="s">
        <v>131</v>
      </c>
      <c r="T31" s="114"/>
      <c r="U31" s="114"/>
      <c r="V31" s="114"/>
      <c r="W31" s="114"/>
      <c r="AB31" s="48"/>
    </row>
    <row r="32" spans="2:31" x14ac:dyDescent="0.15">
      <c r="C32" s="28"/>
      <c r="D32" s="110" t="s">
        <v>151</v>
      </c>
      <c r="E32" s="110"/>
      <c r="F32" s="110"/>
      <c r="G32" s="110"/>
      <c r="H32" s="110"/>
      <c r="I32" s="111"/>
      <c r="J32" s="111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06"/>
      <c r="AB32" s="48"/>
    </row>
    <row r="33" spans="3:28" x14ac:dyDescent="0.15">
      <c r="C33" s="29"/>
      <c r="D33" s="112" t="s">
        <v>152</v>
      </c>
      <c r="E33" s="112"/>
      <c r="F33" s="112"/>
      <c r="G33" s="112"/>
      <c r="H33" s="112"/>
      <c r="I33" s="113"/>
      <c r="J33" s="113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08"/>
      <c r="AB33" s="48"/>
    </row>
    <row r="34" spans="3:28" x14ac:dyDescent="0.15">
      <c r="C34" s="29"/>
      <c r="D34" s="112" t="s">
        <v>156</v>
      </c>
      <c r="E34" s="112"/>
      <c r="F34" s="112"/>
      <c r="G34" s="112"/>
      <c r="H34" s="112"/>
      <c r="I34" s="113"/>
      <c r="J34" s="113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08"/>
      <c r="AB34" s="48"/>
    </row>
    <row r="35" spans="3:28" x14ac:dyDescent="0.15">
      <c r="C35" s="29"/>
      <c r="D35" s="112" t="s">
        <v>144</v>
      </c>
      <c r="E35" s="112"/>
      <c r="F35" s="112"/>
      <c r="G35" s="112"/>
      <c r="H35" s="112"/>
      <c r="I35" s="113"/>
      <c r="J35" s="113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08"/>
      <c r="AB35" s="48"/>
    </row>
    <row r="36" spans="3:28" x14ac:dyDescent="0.15">
      <c r="C36" s="29"/>
      <c r="D36" s="112" t="s">
        <v>153</v>
      </c>
      <c r="E36" s="112"/>
      <c r="F36" s="112"/>
      <c r="G36" s="112"/>
      <c r="H36" s="112"/>
      <c r="I36" s="113"/>
      <c r="J36" s="113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08"/>
      <c r="AB36" s="48"/>
    </row>
    <row r="37" spans="3:28" x14ac:dyDescent="0.15">
      <c r="C37" s="29"/>
      <c r="D37" s="112" t="s">
        <v>145</v>
      </c>
      <c r="E37" s="112"/>
      <c r="F37" s="112"/>
      <c r="G37" s="112"/>
      <c r="H37" s="112"/>
      <c r="I37" s="113"/>
      <c r="J37" s="113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08"/>
      <c r="AB37" s="48"/>
    </row>
    <row r="38" spans="3:28" x14ac:dyDescent="0.15">
      <c r="C38" s="29"/>
      <c r="D38" s="105" t="s">
        <v>146</v>
      </c>
      <c r="E38" s="105"/>
      <c r="F38" s="105"/>
      <c r="G38" s="105"/>
      <c r="H38" s="105"/>
      <c r="I38" s="107"/>
      <c r="J38" s="107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8"/>
      <c r="AB38" s="48"/>
    </row>
    <row r="39" spans="3:28" x14ac:dyDescent="0.15">
      <c r="C39" s="29"/>
      <c r="E39" s="105"/>
      <c r="F39" s="105"/>
      <c r="G39" s="105"/>
      <c r="H39" s="105"/>
      <c r="I39" s="107"/>
      <c r="J39" s="107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8"/>
      <c r="AB39" s="48"/>
    </row>
    <row r="40" spans="3:28" ht="21.9" customHeight="1" x14ac:dyDescent="0.15">
      <c r="C40" s="29" t="s">
        <v>132</v>
      </c>
      <c r="E40" s="32"/>
      <c r="F40" s="122" t="s">
        <v>166</v>
      </c>
      <c r="G40" s="124"/>
      <c r="H40" s="124"/>
      <c r="I40" s="124"/>
      <c r="J40" s="124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2"/>
      <c r="AB40" s="48"/>
    </row>
    <row r="41" spans="3:28" ht="21" hidden="1" x14ac:dyDescent="0.15">
      <c r="C41" s="29"/>
      <c r="E41" s="32"/>
      <c r="F41" s="119" t="s">
        <v>135</v>
      </c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20"/>
      <c r="U41" s="120"/>
      <c r="V41" s="120"/>
      <c r="W41" s="125"/>
      <c r="AB41" s="48"/>
    </row>
    <row r="42" spans="3:28" ht="21.9" hidden="1" customHeight="1" x14ac:dyDescent="0.15">
      <c r="C42" s="29" t="s">
        <v>133</v>
      </c>
      <c r="E42" s="32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25"/>
      <c r="AB42" s="48"/>
    </row>
    <row r="43" spans="3:28" ht="21" hidden="1" x14ac:dyDescent="0.15">
      <c r="C43" s="29"/>
      <c r="E43" s="32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125"/>
      <c r="AB43" s="48"/>
    </row>
    <row r="44" spans="3:28" ht="21.9" hidden="1" customHeight="1" x14ac:dyDescent="0.25">
      <c r="C44" s="29" t="s">
        <v>134</v>
      </c>
      <c r="E44" s="32" ph="1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25"/>
      <c r="AB44" s="48"/>
    </row>
    <row r="45" spans="3:28" ht="21.9" customHeight="1" x14ac:dyDescent="0.15">
      <c r="C45" s="30"/>
      <c r="D45" s="31"/>
      <c r="E45" s="31"/>
      <c r="F45" s="122" t="s">
        <v>167</v>
      </c>
      <c r="G45" s="122"/>
      <c r="H45" s="122"/>
      <c r="I45" s="122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22" t="s">
        <v>168</v>
      </c>
      <c r="U45" s="122"/>
      <c r="V45" s="122"/>
      <c r="W45" s="123"/>
      <c r="AB45" s="48"/>
    </row>
    <row r="46" spans="3:28" ht="10.5" customHeight="1" x14ac:dyDescent="0.15"/>
    <row r="47" spans="3:28" x14ac:dyDescent="0.15">
      <c r="AB47" s="48"/>
    </row>
    <row r="48" spans="3:28" x14ac:dyDescent="0.15">
      <c r="X48" s="33" t="s">
        <v>101</v>
      </c>
    </row>
    <row r="51" spans="2:14" ht="19.8" customHeight="1" x14ac:dyDescent="0.15">
      <c r="C51" s="156">
        <v>45138</v>
      </c>
      <c r="D51" s="156"/>
      <c r="E51" s="156"/>
      <c r="F51" s="156"/>
      <c r="G51" s="156"/>
      <c r="H51" s="156"/>
      <c r="N51" s="33"/>
    </row>
    <row r="52" spans="2:14" ht="21" x14ac:dyDescent="0.15">
      <c r="B52" s="23"/>
      <c r="C52" s="156"/>
      <c r="D52" s="156"/>
      <c r="E52" s="156"/>
      <c r="F52" s="156"/>
      <c r="G52" s="156"/>
      <c r="H52" s="156"/>
      <c r="N52" s="33"/>
    </row>
    <row r="53" spans="2:14" ht="21" x14ac:dyDescent="0.15">
      <c r="B53" s="23"/>
      <c r="C53" s="156"/>
      <c r="D53" s="156"/>
      <c r="E53" s="156"/>
      <c r="F53" s="156"/>
      <c r="G53" s="156"/>
      <c r="H53" s="156"/>
    </row>
    <row r="54" spans="2:14" ht="21" x14ac:dyDescent="0.15">
      <c r="B54" s="23"/>
      <c r="C54" s="156"/>
      <c r="D54" s="156"/>
      <c r="E54" s="156"/>
      <c r="F54" s="156"/>
      <c r="G54" s="156"/>
      <c r="H54" s="156"/>
    </row>
    <row r="55" spans="2:14" x14ac:dyDescent="0.15">
      <c r="B55" s="23"/>
    </row>
    <row r="56" spans="2:14" ht="16.2" x14ac:dyDescent="0.15">
      <c r="B56" s="12"/>
    </row>
    <row r="60" spans="2:14" ht="21.6" x14ac:dyDescent="0.2">
      <c r="E60" s="4" ph="1"/>
    </row>
  </sheetData>
  <sheetProtection algorithmName="SHA-512" hashValue="LfNZv3w3KtL6csL8RwSofto6EwUqV9XHIrEjBAkY1qUbsuxgoT9ftzdxB9jkqjmGtFnXLlN+ov6zN4asNOr0OQ==" saltValue="yZDXl2VWl+0NszkhJaG8hw==" spinCount="100000" sheet="1" selectLockedCells="1"/>
  <mergeCells count="52">
    <mergeCell ref="C54:H54"/>
    <mergeCell ref="C52:H52"/>
    <mergeCell ref="C51:H51"/>
    <mergeCell ref="C53:H53"/>
    <mergeCell ref="S22:T22"/>
    <mergeCell ref="S23:T23"/>
    <mergeCell ref="T26:W26"/>
    <mergeCell ref="L28:M28"/>
    <mergeCell ref="H25:J25"/>
    <mergeCell ref="H29:J29"/>
    <mergeCell ref="J22:K22"/>
    <mergeCell ref="H26:J26"/>
    <mergeCell ref="L26:M26"/>
    <mergeCell ref="T25:W25"/>
    <mergeCell ref="Q23:R23"/>
    <mergeCell ref="L25:M25"/>
    <mergeCell ref="C15:Q15"/>
    <mergeCell ref="U1:X1"/>
    <mergeCell ref="Q4:V4"/>
    <mergeCell ref="C6:W6"/>
    <mergeCell ref="T3:X3"/>
    <mergeCell ref="C8:K8"/>
    <mergeCell ref="S8:W8"/>
    <mergeCell ref="M10:Q10"/>
    <mergeCell ref="C10:K10"/>
    <mergeCell ref="C12:W12"/>
    <mergeCell ref="C13:Q13"/>
    <mergeCell ref="C14:Q14"/>
    <mergeCell ref="R10:W10"/>
    <mergeCell ref="E17:F17"/>
    <mergeCell ref="Q17:R17"/>
    <mergeCell ref="E19:F19"/>
    <mergeCell ref="H28:J28"/>
    <mergeCell ref="G19:H19"/>
    <mergeCell ref="M19:N19"/>
    <mergeCell ref="H27:J27"/>
    <mergeCell ref="Q19:R19"/>
    <mergeCell ref="H21:I21"/>
    <mergeCell ref="K19:L19"/>
    <mergeCell ref="K17:L17"/>
    <mergeCell ref="H22:I22"/>
    <mergeCell ref="J21:K21"/>
    <mergeCell ref="Q21:R21"/>
    <mergeCell ref="S19:T19"/>
    <mergeCell ref="L27:M27"/>
    <mergeCell ref="T29:W29"/>
    <mergeCell ref="T30:W30"/>
    <mergeCell ref="Q22:R22"/>
    <mergeCell ref="T27:W27"/>
    <mergeCell ref="T28:W28"/>
    <mergeCell ref="L29:M29"/>
    <mergeCell ref="S21:T21"/>
  </mergeCells>
  <phoneticPr fontId="2"/>
  <dataValidations xWindow="208" yWindow="216" count="16"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C4:D4 G4:I4" xr:uid="{00000000-0002-0000-0000-000000000000}">
      <formula1>0</formula1>
      <formula2>9</formula2>
    </dataValidation>
    <dataValidation imeMode="on" allowBlank="1" showInputMessage="1" showErrorMessage="1" promptTitle="申込責任者名" prompt="申込責任者名を入力して下さい。" sqref="C8:K8" xr:uid="{00000000-0002-0000-0000-000001000000}"/>
    <dataValidation type="whole" imeMode="off" allowBlank="1" showInputMessage="1" showErrorMessage="1" promptTitle="弁当" prompt="弁当" sqref="L27:M27" xr:uid="{00000000-0002-0000-0000-000002000000}">
      <formula1>0</formula1>
      <formula2>100</formula2>
    </dataValidation>
    <dataValidation type="whole" imeMode="off" allowBlank="1" showInputMessage="1" showErrorMessage="1" promptTitle="ランキング購入部数" prompt="ランキング購入部数を入力して下さい。" sqref="L28:M28" xr:uid="{00000000-0002-0000-0000-000003000000}">
      <formula1>0</formula1>
      <formula2>100</formula2>
    </dataValidation>
    <dataValidation type="whole" imeMode="off" allowBlank="1" showInputMessage="1" showErrorMessage="1" promptTitle="購入部数" prompt="購入部数を入力して下さい。" sqref="L29:M29" xr:uid="{00000000-0002-0000-0000-000004000000}">
      <formula1>0</formula1>
      <formula2>100</formula2>
    </dataValidation>
    <dataValidation imeMode="hiragana" allowBlank="1" showInputMessage="1" showErrorMessage="1" promptTitle="略称" prompt="6文字以内で入力してください。_x000a_個人参加者は個人と記載。_x000a_" sqref="Q4:V4" xr:uid="{00000000-0002-0000-0000-000005000000}"/>
    <dataValidation imeMode="halfKatakana" allowBlank="1" showInputMessage="1" showErrorMessage="1" promptTitle="フリガナ" prompt="略称のフリガナを入力してください。" sqref="S8:W8" xr:uid="{00000000-0002-0000-0000-000006000000}"/>
    <dataValidation allowBlank="1" showInputMessage="1" showErrorMessage="1" promptTitle="責任者" prompt="必ず押印してください。" sqref="F40" xr:uid="{00000000-0002-0000-0000-000007000000}"/>
    <dataValidation allowBlank="1" showInputMessage="1" showErrorMessage="1" promptTitle="電話番号" prompt="日中に連絡がとれる電話番号を入力してください。" sqref="F44:V44" xr:uid="{00000000-0002-0000-0000-000008000000}"/>
    <dataValidation imeMode="on" allowBlank="1" showInputMessage="1" showErrorMessage="1" promptTitle="申込責任者名" prompt="競技役員の氏名を入力して下さい。" sqref="C10:K10" xr:uid="{00000000-0002-0000-0000-000009000000}"/>
    <dataValidation imeMode="on" allowBlank="1" showInputMessage="1" showErrorMessage="1" promptTitle="連絡先住所" prompt="連絡先住所を入力して下さい。" sqref="C12:W12" xr:uid="{00000000-0002-0000-0000-00000A000000}"/>
    <dataValidation imeMode="halfAlpha" allowBlank="1" showInputMessage="1" showErrorMessage="1" promptTitle="携帯" prompt="責任者の連絡先_x000a_携帯番号を入力してください。" sqref="C13:Q13" xr:uid="{00000000-0002-0000-0000-00000B000000}"/>
    <dataValidation imeMode="halfAlpha" allowBlank="1" showInputMessage="1" showErrorMessage="1" promptTitle="学校電話" prompt="連絡先電話番号を入力してください。" sqref="C14:Q14" xr:uid="{00000000-0002-0000-0000-00000C000000}"/>
    <dataValidation imeMode="halfAlpha" allowBlank="1" showInputMessage="1" showErrorMessage="1" promptTitle="メールアドレス" prompt="連絡先メールアドレスを入力してください。" sqref="C15:Q15" xr:uid="{00000000-0002-0000-0000-00000D000000}"/>
    <dataValidation imeMode="hiragana" allowBlank="1" showInputMessage="1" showErrorMessage="1" promptTitle="団体名" prompt="個人参加者は個人と記載。" sqref="C6:W6" xr:uid="{00000000-0002-0000-0000-00000E000000}"/>
    <dataValidation imeMode="on" allowBlank="1" showInputMessage="1" showErrorMessage="1" sqref="R10:W10" xr:uid="{00000000-0002-0000-0000-00000F000000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131"/>
  <sheetViews>
    <sheetView showGridLines="0" zoomScaleNormal="100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B7" sqref="B7"/>
    </sheetView>
  </sheetViews>
  <sheetFormatPr defaultColWidth="9.109375" defaultRowHeight="17.25" customHeight="1" x14ac:dyDescent="0.15"/>
  <cols>
    <col min="1" max="1" width="4.6640625" style="9" customWidth="1"/>
    <col min="2" max="2" width="12.6640625" style="4" customWidth="1"/>
    <col min="3" max="6" width="9.6640625" style="4" customWidth="1"/>
    <col min="7" max="7" width="18.33203125" style="5" customWidth="1"/>
    <col min="8" max="8" width="9" style="4" customWidth="1"/>
    <col min="9" max="9" width="18.33203125" style="5" customWidth="1"/>
    <col min="10" max="10" width="9" style="4" customWidth="1"/>
    <col min="11" max="11" width="18.33203125" style="5" customWidth="1"/>
    <col min="12" max="12" width="9" style="4" customWidth="1"/>
    <col min="13" max="13" width="4.6640625" customWidth="1"/>
    <col min="14" max="14" width="4.6640625" style="13" hidden="1" customWidth="1"/>
    <col min="15" max="15" width="4.6640625" style="13" customWidth="1"/>
    <col min="16" max="16" width="6.33203125" style="9" hidden="1" customWidth="1"/>
    <col min="17" max="17" width="5.44140625" style="4" hidden="1" customWidth="1"/>
    <col min="18" max="19" width="5" style="4" hidden="1" customWidth="1"/>
    <col min="20" max="20" width="16" style="4" hidden="1" customWidth="1"/>
    <col min="21" max="21" width="8.5546875" style="4" hidden="1" customWidth="1"/>
    <col min="22" max="22" width="6.33203125" style="4" hidden="1" customWidth="1"/>
    <col min="23" max="23" width="4.88671875" style="4" hidden="1" customWidth="1"/>
    <col min="24" max="24" width="19.5546875" style="4" hidden="1" customWidth="1"/>
    <col min="25" max="27" width="3.109375" style="4" hidden="1" customWidth="1"/>
    <col min="28" max="30" width="4.88671875" style="4" hidden="1" customWidth="1"/>
    <col min="31" max="33" width="11.5546875" style="4" hidden="1" customWidth="1"/>
    <col min="34" max="36" width="3.109375" style="4" hidden="1" customWidth="1"/>
    <col min="37" max="41" width="9.109375" style="4" hidden="1" customWidth="1"/>
    <col min="42" max="43" width="4.88671875" style="4" hidden="1" customWidth="1"/>
    <col min="44" max="44" width="19.5546875" style="6" hidden="1" customWidth="1"/>
    <col min="45" max="45" width="4.109375" style="6" hidden="1" customWidth="1"/>
    <col min="46" max="49" width="9.109375" style="4" hidden="1" customWidth="1"/>
    <col min="50" max="80" width="9.109375" style="4" customWidth="1"/>
    <col min="81" max="16384" width="9.109375" style="4"/>
  </cols>
  <sheetData>
    <row r="1" spans="1:45" ht="17.25" customHeight="1" x14ac:dyDescent="0.15">
      <c r="A1" s="24" t="str">
        <f>申込書!B1</f>
        <v>第78回横浜市民大会　（ジュニアの部）</v>
      </c>
      <c r="K1" s="136" t="s">
        <v>129</v>
      </c>
      <c r="L1" s="138"/>
      <c r="M1" s="83"/>
      <c r="S1" s="4" t="s">
        <v>78</v>
      </c>
      <c r="T1" s="76">
        <f>申込書!C51</f>
        <v>45138</v>
      </c>
    </row>
    <row r="2" spans="1:45" ht="17.25" customHeight="1" x14ac:dyDescent="0.15">
      <c r="A2" s="24"/>
      <c r="K2" s="14"/>
      <c r="L2" s="14"/>
      <c r="M2" s="83"/>
      <c r="S2" s="4" t="s">
        <v>79</v>
      </c>
      <c r="T2" s="76">
        <f>DATE(YEAR(T1),4,1)</f>
        <v>45017</v>
      </c>
    </row>
    <row r="3" spans="1:45" ht="17.25" customHeight="1" x14ac:dyDescent="0.15">
      <c r="B3" s="95" t="str">
        <f>IF(申込書!C6="","",申込書!C6)</f>
        <v/>
      </c>
      <c r="C3" s="36"/>
      <c r="D3" s="36"/>
      <c r="E3" s="36"/>
      <c r="F3" s="36"/>
      <c r="G3" s="36"/>
      <c r="H3" s="36"/>
      <c r="I3" s="36"/>
      <c r="J3" s="53"/>
      <c r="K3" s="36"/>
      <c r="L3" s="36"/>
      <c r="M3" s="84"/>
      <c r="N3" s="85"/>
      <c r="O3" s="85"/>
      <c r="P3" s="60"/>
      <c r="U3" s="36"/>
    </row>
    <row r="4" spans="1:45" ht="17.25" customHeight="1" x14ac:dyDescent="0.15">
      <c r="A4" s="49" t="str">
        <f>申込書!C4&amp;申込書!D4&amp;申込書!G4&amp;申込書!H4&amp;申込書!I4</f>
        <v/>
      </c>
      <c r="C4" s="2"/>
      <c r="D4" s="2"/>
      <c r="E4" s="2"/>
      <c r="F4" s="2"/>
      <c r="G4" s="2"/>
      <c r="H4" s="54"/>
    </row>
    <row r="5" spans="1:45" s="9" customFormat="1" ht="17.25" customHeight="1" x14ac:dyDescent="0.15">
      <c r="A5" s="7" t="s">
        <v>2</v>
      </c>
      <c r="B5" s="7" t="s">
        <v>1</v>
      </c>
      <c r="C5" s="7" t="s">
        <v>3</v>
      </c>
      <c r="D5" s="7" t="s">
        <v>4</v>
      </c>
      <c r="E5" s="7" t="s">
        <v>5</v>
      </c>
      <c r="F5" s="7" t="s">
        <v>6</v>
      </c>
      <c r="G5" s="159" t="s">
        <v>74</v>
      </c>
      <c r="H5" s="160"/>
      <c r="I5" s="159" t="s">
        <v>75</v>
      </c>
      <c r="J5" s="160"/>
      <c r="K5" s="159" t="s">
        <v>76</v>
      </c>
      <c r="L5" s="160"/>
      <c r="M5" s="35" t="s">
        <v>10</v>
      </c>
      <c r="N5" s="35" t="s">
        <v>11</v>
      </c>
      <c r="O5" s="35" t="s">
        <v>77</v>
      </c>
      <c r="U5" s="8" t="s">
        <v>117</v>
      </c>
      <c r="V5" s="9" t="s">
        <v>11</v>
      </c>
      <c r="W5" s="9" t="s">
        <v>72</v>
      </c>
      <c r="X5" s="9" t="s">
        <v>73</v>
      </c>
      <c r="Y5" s="158" t="s">
        <v>58</v>
      </c>
      <c r="Z5" s="158"/>
      <c r="AA5" s="158"/>
      <c r="AB5" s="158" t="s">
        <v>59</v>
      </c>
      <c r="AC5" s="158"/>
      <c r="AD5" s="158"/>
      <c r="AE5" s="158" t="s">
        <v>62</v>
      </c>
      <c r="AF5" s="158"/>
      <c r="AG5" s="158"/>
      <c r="AH5" s="158" t="s">
        <v>125</v>
      </c>
      <c r="AI5" s="158"/>
      <c r="AJ5" s="158"/>
      <c r="AR5" s="10"/>
      <c r="AS5" s="10"/>
    </row>
    <row r="6" spans="1:45" ht="17.25" customHeight="1" x14ac:dyDescent="0.15">
      <c r="A6" s="2" t="s">
        <v>22</v>
      </c>
      <c r="G6" s="35" t="s">
        <v>44</v>
      </c>
      <c r="H6" s="35" t="s">
        <v>9</v>
      </c>
      <c r="I6" s="35" t="s">
        <v>44</v>
      </c>
      <c r="J6" s="35" t="s">
        <v>9</v>
      </c>
      <c r="K6" s="35" t="s">
        <v>44</v>
      </c>
      <c r="L6" s="35" t="s">
        <v>9</v>
      </c>
      <c r="M6" s="87"/>
      <c r="N6" s="88"/>
      <c r="O6" s="88"/>
      <c r="R6" s="4">
        <v>0</v>
      </c>
      <c r="Y6" s="40" t="s">
        <v>24</v>
      </c>
      <c r="Z6" s="40" t="s">
        <v>25</v>
      </c>
      <c r="AA6" s="40" t="s">
        <v>26</v>
      </c>
      <c r="AB6" s="7" t="s">
        <v>24</v>
      </c>
      <c r="AC6" s="7" t="s">
        <v>25</v>
      </c>
      <c r="AD6" s="7" t="s">
        <v>26</v>
      </c>
      <c r="AE6" s="7" t="s">
        <v>24</v>
      </c>
      <c r="AF6" s="7" t="s">
        <v>25</v>
      </c>
      <c r="AG6" s="7" t="s">
        <v>26</v>
      </c>
      <c r="AH6" s="40" t="s">
        <v>24</v>
      </c>
      <c r="AI6" s="40" t="s">
        <v>25</v>
      </c>
      <c r="AJ6" s="40" t="s">
        <v>26</v>
      </c>
      <c r="AK6" s="4" t="s">
        <v>97</v>
      </c>
      <c r="AL6" s="4" t="s">
        <v>120</v>
      </c>
      <c r="AM6" s="4" t="s">
        <v>121</v>
      </c>
    </row>
    <row r="7" spans="1:45" ht="17.25" customHeight="1" x14ac:dyDescent="0.15">
      <c r="A7" s="35" t="str">
        <f>IF(B7="","",1)</f>
        <v/>
      </c>
      <c r="B7" s="79"/>
      <c r="C7" s="77"/>
      <c r="D7" s="77"/>
      <c r="E7" s="77"/>
      <c r="F7" s="77"/>
      <c r="G7" s="46"/>
      <c r="H7" s="80"/>
      <c r="I7" s="46"/>
      <c r="J7" s="80"/>
      <c r="K7" s="46"/>
      <c r="L7" s="80"/>
      <c r="M7" s="86" t="str">
        <f>IF(B7="","",DATEDIF(B7,$T$1,"Y") )</f>
        <v/>
      </c>
      <c r="N7" s="89" t="str">
        <f>IF(V7="","",IF(V7=1,"Ａ",IF(V7=2,"Ｂ",IF(V7=3,"Ｃ",IF(V7=4,"Ｄ","Ｅ")))))</f>
        <v/>
      </c>
      <c r="O7" s="89" t="str">
        <f>IF(ISERROR(VLOOKUP(AK7,AN$7:$AO$42,2,0)),"",VLOOKUP(AK7,AN$7:$AO$42,2,0))</f>
        <v/>
      </c>
      <c r="P7" s="75"/>
      <c r="Q7" s="4">
        <f>LEN(TRIM(C7))+LEN(TRIM(D7))</f>
        <v>0</v>
      </c>
      <c r="R7" s="4">
        <f>R6+IF(T7="",0,1)</f>
        <v>0</v>
      </c>
      <c r="S7" s="4" t="str">
        <f>IF(T7="","",R7)</f>
        <v/>
      </c>
      <c r="T7" s="4" t="str">
        <f>TRIM(C7)&amp;IF(OR(Q7&gt;4,Q7=0),"",REPT("  ",5-Q7))&amp;TRIM(D7)</f>
        <v/>
      </c>
      <c r="U7" s="11">
        <f>COUNTA(G7,I7,K7)</f>
        <v>0</v>
      </c>
      <c r="V7" s="4" t="str">
        <f>IF(M7="","",IF(M7&lt;9,1,IF(M7&lt;11,2,IF(M7&lt;13,3,IF(M7&lt;15,4,5)))))</f>
        <v/>
      </c>
      <c r="W7" s="4">
        <v>0</v>
      </c>
      <c r="X7" s="4" t="str">
        <f>ASC(TRIM(E7))&amp;" "&amp;ASC(TRIM(F7))</f>
        <v xml:space="preserve"> </v>
      </c>
      <c r="Y7" s="4" t="str">
        <f t="shared" ref="Y7:Y38" si="0">IF(G7="","",VLOOKUP(G7,$AR$9:$AS$21,2,0))</f>
        <v/>
      </c>
      <c r="Z7" s="4" t="str">
        <f t="shared" ref="Z7:Z38" si="1">IF(I7="","",VLOOKUP(I7,$AR$9:$AS$21,2,0))</f>
        <v/>
      </c>
      <c r="AA7" s="4" t="str">
        <f t="shared" ref="AA7:AA38" si="2">IF(K7="","",VLOOKUP(K7,$AR$9:$AS$21,2,0))</f>
        <v/>
      </c>
      <c r="AB7" s="4" t="str">
        <f t="shared" ref="AB7:AB38" si="3">IF(G7="","",VALUE(LEFT(G7,3)))</f>
        <v/>
      </c>
      <c r="AC7" s="4" t="str">
        <f>IF(I7="","",VALUE(LEFT(I7,3)))</f>
        <v/>
      </c>
      <c r="AD7" s="4" t="str">
        <f t="shared" ref="AD7:AD38" si="4">IF(K7="","",VALUE(LEFT(K7,3)))</f>
        <v/>
      </c>
      <c r="AE7" s="4" t="str">
        <f>IF(H7="","999:99.99"," "&amp;LEFT(RIGHT("  "&amp;TEXT(H7,"0.00"),7),2)&amp;":"&amp;RIGHT(TEXT(H7,"0.00"),5))</f>
        <v>999:99.99</v>
      </c>
      <c r="AF7" s="4" t="str">
        <f t="shared" ref="AF7:AF38" si="5">IF(J7="","999:99.99"," "&amp;LEFT(RIGHT("  "&amp;TEXT(J7,"0.00"),7),2)&amp;":"&amp;RIGHT(TEXT(J7,"0.00"),5))</f>
        <v>999:99.99</v>
      </c>
      <c r="AG7" s="4" t="str">
        <f t="shared" ref="AG7:AG38" si="6">IF(L7="","999:99.99"," "&amp;LEFT(RIGHT("  "&amp;TEXT(L7,"0.00"),7),2)&amp;":"&amp;RIGHT(TEXT(L7,"0.00"),5))</f>
        <v>999:99.99</v>
      </c>
      <c r="AH7" s="4">
        <f>IF(G7="",0,IF(OR(G7=I7,G7=K7),1,0))</f>
        <v>0</v>
      </c>
      <c r="AI7" s="4">
        <f t="shared" ref="AI7:AI38" si="7">IF(I7="",0,IF(OR(I7=G7,I7=K7),1,0))</f>
        <v>0</v>
      </c>
      <c r="AJ7" s="4">
        <f t="shared" ref="AJ7:AJ38" si="8">IF(K7="",0,IF(OR(K7=G7,K7=I7),1,0))</f>
        <v>0</v>
      </c>
      <c r="AK7" s="4" t="str">
        <f t="shared" ref="AK7:AK38" si="9">IF(B7="","",DATEDIF(B7,$T$2,"Y"))</f>
        <v/>
      </c>
      <c r="AL7" s="4" t="str">
        <f>IF(AK7="","",VLOOKUP(AK7,$AN$7:$AQ$24,3,0))</f>
        <v/>
      </c>
      <c r="AM7" s="4" t="str">
        <f>IF(AK7="","",VLOOKUP(AK7,$AN$7:$AQ$24,4,0))</f>
        <v/>
      </c>
      <c r="AN7" s="4">
        <v>1</v>
      </c>
      <c r="AO7" s="4" t="s">
        <v>80</v>
      </c>
      <c r="AP7" s="4">
        <v>5</v>
      </c>
      <c r="AQ7" s="4">
        <v>0</v>
      </c>
      <c r="AR7" s="66" t="s">
        <v>113</v>
      </c>
      <c r="AS7" s="67"/>
    </row>
    <row r="8" spans="1:45" ht="17.25" customHeight="1" x14ac:dyDescent="0.15">
      <c r="A8" s="35" t="str">
        <f>IF(B8="","",A7+1)</f>
        <v/>
      </c>
      <c r="B8" s="79"/>
      <c r="C8" s="77"/>
      <c r="D8" s="77"/>
      <c r="E8" s="77"/>
      <c r="F8" s="77"/>
      <c r="G8" s="46"/>
      <c r="H8" s="80"/>
      <c r="I8" s="46"/>
      <c r="J8" s="80"/>
      <c r="K8" s="46"/>
      <c r="L8" s="80"/>
      <c r="M8" s="86" t="str">
        <f t="shared" ref="M8:M38" si="10">IF(B8="","",DATEDIF(B8,$T$1,"Y") )</f>
        <v/>
      </c>
      <c r="N8" s="89" t="str">
        <f t="shared" ref="N8:N66" si="11">IF(V8="","",IF(V8=1,"Ａ",IF(V8=2,"Ｂ",IF(V8=3,"Ｃ",IF(V8=4,"Ｄ","Ｅ")))))</f>
        <v/>
      </c>
      <c r="O8" s="89" t="str">
        <f>IF(ISERROR(VLOOKUP(AK8,AN$7:$AO$42,2,0)),"",VLOOKUP(AK8,AN$7:$AO$42,2,0))</f>
        <v/>
      </c>
      <c r="P8" s="75"/>
      <c r="Q8" s="4">
        <f t="shared" ref="Q8:Q66" si="12">LEN(TRIM(C8))+LEN(TRIM(D8))</f>
        <v>0</v>
      </c>
      <c r="R8" s="4">
        <f t="shared" ref="R8:R22" si="13">R7+IF(T8="",0,1)</f>
        <v>0</v>
      </c>
      <c r="S8" s="4" t="str">
        <f t="shared" ref="S8:S111" si="14">IF(T8="","",R8)</f>
        <v/>
      </c>
      <c r="T8" s="4" t="str">
        <f t="shared" ref="T8:T66" si="15">TRIM(C8)&amp;IF(OR(Q8&gt;4,Q8=0),"",REPT("  ",5-Q8))&amp;TRIM(D8)</f>
        <v/>
      </c>
      <c r="U8" s="11">
        <f t="shared" ref="U8:U66" si="16">COUNTA(G8,I8,K8)</f>
        <v>0</v>
      </c>
      <c r="V8" s="4" t="str">
        <f t="shared" ref="V8:V66" si="17">IF(M8="","",IF(M8&lt;9,1,IF(M8&lt;11,2,IF(M8&lt;13,3,IF(M8&lt;15,4,5)))))</f>
        <v/>
      </c>
      <c r="W8" s="4">
        <v>0</v>
      </c>
      <c r="X8" s="4" t="str">
        <f t="shared" ref="X8:X71" si="18">ASC(TRIM(E8))&amp;" "&amp;ASC(TRIM(F8))</f>
        <v xml:space="preserve"> </v>
      </c>
      <c r="Y8" s="4" t="str">
        <f t="shared" si="0"/>
        <v/>
      </c>
      <c r="Z8" s="4" t="str">
        <f t="shared" si="1"/>
        <v/>
      </c>
      <c r="AA8" s="4" t="str">
        <f t="shared" si="2"/>
        <v/>
      </c>
      <c r="AB8" s="4" t="str">
        <f t="shared" si="3"/>
        <v/>
      </c>
      <c r="AC8" s="4" t="str">
        <f>IF(I8="","",VALUE(LEFT(I8,3)))</f>
        <v/>
      </c>
      <c r="AD8" s="4" t="str">
        <f t="shared" si="4"/>
        <v/>
      </c>
      <c r="AE8" s="4" t="str">
        <f t="shared" ref="AE8:AE38" si="19">IF(H8="","999:99.99"," "&amp;LEFT(RIGHT("  "&amp;TEXT(H8,"0.00"),7),2)&amp;":"&amp;RIGHT(TEXT(H8,"0.00"),5))</f>
        <v>999:99.99</v>
      </c>
      <c r="AF8" s="4" t="str">
        <f t="shared" si="5"/>
        <v>999:99.99</v>
      </c>
      <c r="AG8" s="4" t="str">
        <f t="shared" si="6"/>
        <v>999:99.99</v>
      </c>
      <c r="AH8" s="4">
        <f t="shared" ref="AH8:AH71" si="20">IF(G8="",0,IF(OR(G8=I8,G8=K8),1,0))</f>
        <v>0</v>
      </c>
      <c r="AI8" s="4">
        <f t="shared" si="7"/>
        <v>0</v>
      </c>
      <c r="AJ8" s="4">
        <f t="shared" si="8"/>
        <v>0</v>
      </c>
      <c r="AK8" s="4" t="str">
        <f t="shared" si="9"/>
        <v/>
      </c>
      <c r="AL8" s="4" t="str">
        <f t="shared" ref="AL8:AL71" si="21">IF(AK8="","",VLOOKUP(AK8,$AN$7:$AQ$24,3,0))</f>
        <v/>
      </c>
      <c r="AM8" s="4" t="str">
        <f t="shared" ref="AM8:AM71" si="22">IF(AK8="","",VLOOKUP(AK8,$AN$7:$AQ$24,4,0))</f>
        <v/>
      </c>
      <c r="AN8" s="4">
        <v>2</v>
      </c>
      <c r="AO8" s="4" t="s">
        <v>80</v>
      </c>
      <c r="AP8" s="4">
        <v>5</v>
      </c>
      <c r="AQ8" s="4">
        <v>0</v>
      </c>
      <c r="AS8" s="69"/>
    </row>
    <row r="9" spans="1:45" ht="17.25" customHeight="1" x14ac:dyDescent="0.15">
      <c r="A9" s="35" t="str">
        <f t="shared" ref="A9:A66" si="23">IF(B9="","",A8+1)</f>
        <v/>
      </c>
      <c r="B9" s="79"/>
      <c r="C9" s="77"/>
      <c r="D9" s="77"/>
      <c r="E9" s="77"/>
      <c r="F9" s="77"/>
      <c r="G9" s="46"/>
      <c r="H9" s="80"/>
      <c r="I9" s="46"/>
      <c r="J9" s="80"/>
      <c r="K9" s="46"/>
      <c r="L9" s="80"/>
      <c r="M9" s="86" t="str">
        <f t="shared" si="10"/>
        <v/>
      </c>
      <c r="N9" s="89" t="str">
        <f t="shared" si="11"/>
        <v/>
      </c>
      <c r="O9" s="89" t="str">
        <f>IF(ISERROR(VLOOKUP(AK9,AN$7:$AO$42,2,0)),"",VLOOKUP(AK9,AN$7:$AO$42,2,0))</f>
        <v/>
      </c>
      <c r="P9" s="75"/>
      <c r="Q9" s="4">
        <f t="shared" si="12"/>
        <v>0</v>
      </c>
      <c r="R9" s="4">
        <f t="shared" si="13"/>
        <v>0</v>
      </c>
      <c r="S9" s="4" t="str">
        <f t="shared" si="14"/>
        <v/>
      </c>
      <c r="T9" s="4" t="str">
        <f t="shared" si="15"/>
        <v/>
      </c>
      <c r="U9" s="11">
        <f t="shared" si="16"/>
        <v>0</v>
      </c>
      <c r="V9" s="4" t="str">
        <f t="shared" si="17"/>
        <v/>
      </c>
      <c r="W9" s="4">
        <v>0</v>
      </c>
      <c r="X9" s="4" t="str">
        <f t="shared" si="18"/>
        <v xml:space="preserve"> </v>
      </c>
      <c r="Y9" s="4" t="str">
        <f t="shared" si="0"/>
        <v/>
      </c>
      <c r="Z9" s="4" t="str">
        <f t="shared" si="1"/>
        <v/>
      </c>
      <c r="AA9" s="4" t="str">
        <f t="shared" si="2"/>
        <v/>
      </c>
      <c r="AB9" s="4" t="str">
        <f t="shared" si="3"/>
        <v/>
      </c>
      <c r="AC9" s="4" t="str">
        <f t="shared" ref="AC9:AC38" si="24">IF(I9="","",VALUE(LEFT(I9,3)))</f>
        <v/>
      </c>
      <c r="AD9" s="4" t="str">
        <f t="shared" si="4"/>
        <v/>
      </c>
      <c r="AE9" s="4" t="str">
        <f t="shared" si="19"/>
        <v>999:99.99</v>
      </c>
      <c r="AF9" s="4" t="str">
        <f t="shared" si="5"/>
        <v>999:99.99</v>
      </c>
      <c r="AG9" s="4" t="str">
        <f t="shared" si="6"/>
        <v>999:99.99</v>
      </c>
      <c r="AH9" s="4">
        <f t="shared" si="20"/>
        <v>0</v>
      </c>
      <c r="AI9" s="4">
        <f t="shared" si="7"/>
        <v>0</v>
      </c>
      <c r="AJ9" s="4">
        <f t="shared" si="8"/>
        <v>0</v>
      </c>
      <c r="AK9" s="4" t="str">
        <f t="shared" si="9"/>
        <v/>
      </c>
      <c r="AL9" s="4" t="str">
        <f t="shared" si="21"/>
        <v/>
      </c>
      <c r="AM9" s="4" t="str">
        <f t="shared" si="22"/>
        <v/>
      </c>
      <c r="AN9" s="4">
        <v>3</v>
      </c>
      <c r="AO9" s="4" t="s">
        <v>81</v>
      </c>
      <c r="AP9" s="4">
        <v>0</v>
      </c>
      <c r="AQ9" s="4">
        <v>1</v>
      </c>
      <c r="AR9" s="70" t="s">
        <v>126</v>
      </c>
      <c r="AS9" s="69">
        <v>1</v>
      </c>
    </row>
    <row r="10" spans="1:45" ht="17.25" customHeight="1" x14ac:dyDescent="0.15">
      <c r="A10" s="35" t="str">
        <f t="shared" si="23"/>
        <v/>
      </c>
      <c r="B10" s="79"/>
      <c r="C10" s="77"/>
      <c r="D10" s="77"/>
      <c r="E10" s="77"/>
      <c r="F10" s="77"/>
      <c r="G10" s="46"/>
      <c r="H10" s="80"/>
      <c r="I10" s="46"/>
      <c r="J10" s="80"/>
      <c r="K10" s="46"/>
      <c r="L10" s="80"/>
      <c r="M10" s="86" t="str">
        <f t="shared" si="10"/>
        <v/>
      </c>
      <c r="N10" s="89" t="str">
        <f t="shared" si="11"/>
        <v/>
      </c>
      <c r="O10" s="89" t="str">
        <f>IF(ISERROR(VLOOKUP(AK10,AN$7:$AO$42,2,0)),"",VLOOKUP(AK10,AN$7:$AO$42,2,0))</f>
        <v/>
      </c>
      <c r="P10" s="75"/>
      <c r="Q10" s="4">
        <f t="shared" si="12"/>
        <v>0</v>
      </c>
      <c r="R10" s="4">
        <f t="shared" si="13"/>
        <v>0</v>
      </c>
      <c r="S10" s="4" t="str">
        <f t="shared" si="14"/>
        <v/>
      </c>
      <c r="T10" s="4" t="str">
        <f t="shared" si="15"/>
        <v/>
      </c>
      <c r="U10" s="11">
        <f t="shared" si="16"/>
        <v>0</v>
      </c>
      <c r="V10" s="4" t="str">
        <f t="shared" si="17"/>
        <v/>
      </c>
      <c r="W10" s="4">
        <v>0</v>
      </c>
      <c r="X10" s="4" t="str">
        <f t="shared" si="18"/>
        <v xml:space="preserve"> </v>
      </c>
      <c r="Y10" s="4" t="str">
        <f t="shared" si="0"/>
        <v/>
      </c>
      <c r="Z10" s="4" t="str">
        <f t="shared" si="1"/>
        <v/>
      </c>
      <c r="AA10" s="4" t="str">
        <f t="shared" si="2"/>
        <v/>
      </c>
      <c r="AB10" s="4" t="str">
        <f t="shared" si="3"/>
        <v/>
      </c>
      <c r="AC10" s="4" t="str">
        <f t="shared" si="24"/>
        <v/>
      </c>
      <c r="AD10" s="4" t="str">
        <f t="shared" si="4"/>
        <v/>
      </c>
      <c r="AE10" s="4" t="str">
        <f t="shared" si="19"/>
        <v>999:99.99</v>
      </c>
      <c r="AF10" s="4" t="str">
        <f t="shared" si="5"/>
        <v>999:99.99</v>
      </c>
      <c r="AG10" s="4" t="str">
        <f t="shared" si="6"/>
        <v>999:99.99</v>
      </c>
      <c r="AH10" s="4">
        <f t="shared" si="20"/>
        <v>0</v>
      </c>
      <c r="AI10" s="4">
        <f t="shared" si="7"/>
        <v>0</v>
      </c>
      <c r="AJ10" s="4">
        <f t="shared" si="8"/>
        <v>0</v>
      </c>
      <c r="AK10" s="4" t="str">
        <f t="shared" si="9"/>
        <v/>
      </c>
      <c r="AL10" s="4" t="str">
        <f t="shared" si="21"/>
        <v/>
      </c>
      <c r="AM10" s="4" t="str">
        <f t="shared" si="22"/>
        <v/>
      </c>
      <c r="AN10" s="4">
        <v>4</v>
      </c>
      <c r="AO10" s="4" t="s">
        <v>82</v>
      </c>
      <c r="AP10" s="4">
        <v>0</v>
      </c>
      <c r="AQ10" s="4">
        <v>2</v>
      </c>
      <c r="AR10" s="70" t="s">
        <v>127</v>
      </c>
      <c r="AS10" s="69">
        <v>1</v>
      </c>
    </row>
    <row r="11" spans="1:45" ht="17.25" customHeight="1" x14ac:dyDescent="0.15">
      <c r="A11" s="35" t="str">
        <f t="shared" si="23"/>
        <v/>
      </c>
      <c r="B11" s="79"/>
      <c r="C11" s="77"/>
      <c r="D11" s="77"/>
      <c r="E11" s="77"/>
      <c r="F11" s="77"/>
      <c r="G11" s="46"/>
      <c r="H11" s="80"/>
      <c r="I11" s="46"/>
      <c r="J11" s="80"/>
      <c r="K11" s="46"/>
      <c r="L11" s="80"/>
      <c r="M11" s="86" t="str">
        <f t="shared" si="10"/>
        <v/>
      </c>
      <c r="N11" s="89" t="str">
        <f t="shared" si="11"/>
        <v/>
      </c>
      <c r="O11" s="89" t="str">
        <f>IF(ISERROR(VLOOKUP(AK11,AN$7:$AO$42,2,0)),"",VLOOKUP(AK11,AN$7:$AO$42,2,0))</f>
        <v/>
      </c>
      <c r="P11" s="75"/>
      <c r="Q11" s="4">
        <f t="shared" si="12"/>
        <v>0</v>
      </c>
      <c r="R11" s="4">
        <f t="shared" si="13"/>
        <v>0</v>
      </c>
      <c r="S11" s="4" t="str">
        <f t="shared" si="14"/>
        <v/>
      </c>
      <c r="T11" s="4" t="str">
        <f t="shared" si="15"/>
        <v/>
      </c>
      <c r="U11" s="11">
        <f t="shared" si="16"/>
        <v>0</v>
      </c>
      <c r="V11" s="4" t="str">
        <f t="shared" si="17"/>
        <v/>
      </c>
      <c r="W11" s="4">
        <v>0</v>
      </c>
      <c r="X11" s="4" t="str">
        <f t="shared" si="18"/>
        <v xml:space="preserve"> </v>
      </c>
      <c r="Y11" s="4" t="str">
        <f t="shared" si="0"/>
        <v/>
      </c>
      <c r="Z11" s="4" t="str">
        <f t="shared" si="1"/>
        <v/>
      </c>
      <c r="AA11" s="4" t="str">
        <f t="shared" si="2"/>
        <v/>
      </c>
      <c r="AB11" s="4" t="str">
        <f t="shared" si="3"/>
        <v/>
      </c>
      <c r="AC11" s="4" t="str">
        <f t="shared" si="24"/>
        <v/>
      </c>
      <c r="AD11" s="4" t="str">
        <f t="shared" si="4"/>
        <v/>
      </c>
      <c r="AE11" s="4" t="str">
        <f t="shared" si="19"/>
        <v>999:99.99</v>
      </c>
      <c r="AF11" s="4" t="str">
        <f t="shared" si="5"/>
        <v>999:99.99</v>
      </c>
      <c r="AG11" s="4" t="str">
        <f t="shared" si="6"/>
        <v>999:99.99</v>
      </c>
      <c r="AH11" s="4">
        <f t="shared" si="20"/>
        <v>0</v>
      </c>
      <c r="AI11" s="4">
        <f t="shared" si="7"/>
        <v>0</v>
      </c>
      <c r="AJ11" s="4">
        <f t="shared" si="8"/>
        <v>0</v>
      </c>
      <c r="AK11" s="4" t="str">
        <f t="shared" si="9"/>
        <v/>
      </c>
      <c r="AL11" s="4" t="str">
        <f t="shared" si="21"/>
        <v/>
      </c>
      <c r="AM11" s="4" t="str">
        <f t="shared" si="22"/>
        <v/>
      </c>
      <c r="AN11" s="4">
        <v>5</v>
      </c>
      <c r="AO11" s="4" t="s">
        <v>83</v>
      </c>
      <c r="AP11" s="4">
        <v>0</v>
      </c>
      <c r="AQ11" s="4">
        <v>3</v>
      </c>
      <c r="AR11" s="70" t="s">
        <v>169</v>
      </c>
      <c r="AS11" s="69">
        <v>2</v>
      </c>
    </row>
    <row r="12" spans="1:45" ht="17.25" customHeight="1" x14ac:dyDescent="0.15">
      <c r="A12" s="35" t="str">
        <f t="shared" si="23"/>
        <v/>
      </c>
      <c r="B12" s="79"/>
      <c r="C12" s="77"/>
      <c r="D12" s="77"/>
      <c r="E12" s="77"/>
      <c r="F12" s="77"/>
      <c r="G12" s="46"/>
      <c r="H12" s="80"/>
      <c r="I12" s="46"/>
      <c r="J12" s="80"/>
      <c r="K12" s="46"/>
      <c r="L12" s="80"/>
      <c r="M12" s="86" t="str">
        <f t="shared" si="10"/>
        <v/>
      </c>
      <c r="N12" s="89" t="str">
        <f t="shared" si="11"/>
        <v/>
      </c>
      <c r="O12" s="89" t="str">
        <f>IF(ISERROR(VLOOKUP(AK12,AN$7:$AO$42,2,0)),"",VLOOKUP(AK12,AN$7:$AO$42,2,0))</f>
        <v/>
      </c>
      <c r="P12" s="75"/>
      <c r="Q12" s="4">
        <f t="shared" si="12"/>
        <v>0</v>
      </c>
      <c r="R12" s="4">
        <f t="shared" si="13"/>
        <v>0</v>
      </c>
      <c r="S12" s="4" t="str">
        <f t="shared" si="14"/>
        <v/>
      </c>
      <c r="T12" s="4" t="str">
        <f t="shared" si="15"/>
        <v/>
      </c>
      <c r="U12" s="11">
        <f t="shared" si="16"/>
        <v>0</v>
      </c>
      <c r="V12" s="4" t="str">
        <f t="shared" si="17"/>
        <v/>
      </c>
      <c r="W12" s="4">
        <v>0</v>
      </c>
      <c r="X12" s="4" t="str">
        <f t="shared" si="18"/>
        <v xml:space="preserve"> </v>
      </c>
      <c r="Y12" s="4" t="str">
        <f t="shared" si="0"/>
        <v/>
      </c>
      <c r="Z12" s="4" t="str">
        <f t="shared" si="1"/>
        <v/>
      </c>
      <c r="AA12" s="4" t="str">
        <f t="shared" si="2"/>
        <v/>
      </c>
      <c r="AB12" s="4" t="str">
        <f t="shared" si="3"/>
        <v/>
      </c>
      <c r="AC12" s="4" t="str">
        <f t="shared" si="24"/>
        <v/>
      </c>
      <c r="AD12" s="4" t="str">
        <f t="shared" si="4"/>
        <v/>
      </c>
      <c r="AE12" s="4" t="str">
        <f t="shared" si="19"/>
        <v>999:99.99</v>
      </c>
      <c r="AF12" s="4" t="str">
        <f t="shared" si="5"/>
        <v>999:99.99</v>
      </c>
      <c r="AG12" s="4" t="str">
        <f t="shared" si="6"/>
        <v>999:99.99</v>
      </c>
      <c r="AH12" s="4">
        <f t="shared" si="20"/>
        <v>0</v>
      </c>
      <c r="AI12" s="4">
        <f t="shared" si="7"/>
        <v>0</v>
      </c>
      <c r="AJ12" s="4">
        <f t="shared" si="8"/>
        <v>0</v>
      </c>
      <c r="AK12" s="4" t="str">
        <f t="shared" si="9"/>
        <v/>
      </c>
      <c r="AL12" s="4" t="str">
        <f t="shared" si="21"/>
        <v/>
      </c>
      <c r="AM12" s="4" t="str">
        <f t="shared" si="22"/>
        <v/>
      </c>
      <c r="AN12" s="4">
        <v>6</v>
      </c>
      <c r="AO12" s="4" t="s">
        <v>84</v>
      </c>
      <c r="AP12" s="4">
        <v>1</v>
      </c>
      <c r="AQ12" s="4">
        <v>1</v>
      </c>
      <c r="AR12" s="70" t="s">
        <v>175</v>
      </c>
      <c r="AS12" s="69">
        <v>2</v>
      </c>
    </row>
    <row r="13" spans="1:45" ht="17.25" customHeight="1" x14ac:dyDescent="0.15">
      <c r="A13" s="35" t="str">
        <f t="shared" si="23"/>
        <v/>
      </c>
      <c r="B13" s="79"/>
      <c r="C13" s="77"/>
      <c r="D13" s="77"/>
      <c r="E13" s="77"/>
      <c r="F13" s="77"/>
      <c r="G13" s="46"/>
      <c r="H13" s="80"/>
      <c r="I13" s="46"/>
      <c r="J13" s="80"/>
      <c r="K13" s="46"/>
      <c r="L13" s="80"/>
      <c r="M13" s="86" t="str">
        <f t="shared" si="10"/>
        <v/>
      </c>
      <c r="N13" s="89" t="str">
        <f t="shared" si="11"/>
        <v/>
      </c>
      <c r="O13" s="89" t="str">
        <f>IF(ISERROR(VLOOKUP(AK13,AN$7:$AO$42,2,0)),"",VLOOKUP(AK13,AN$7:$AO$42,2,0))</f>
        <v/>
      </c>
      <c r="P13" s="75"/>
      <c r="Q13" s="4">
        <f t="shared" si="12"/>
        <v>0</v>
      </c>
      <c r="R13" s="4">
        <f t="shared" si="13"/>
        <v>0</v>
      </c>
      <c r="S13" s="4" t="str">
        <f t="shared" si="14"/>
        <v/>
      </c>
      <c r="T13" s="4" t="str">
        <f t="shared" si="15"/>
        <v/>
      </c>
      <c r="U13" s="11">
        <f t="shared" si="16"/>
        <v>0</v>
      </c>
      <c r="V13" s="4" t="str">
        <f t="shared" si="17"/>
        <v/>
      </c>
      <c r="W13" s="4">
        <v>0</v>
      </c>
      <c r="X13" s="4" t="str">
        <f t="shared" si="18"/>
        <v xml:space="preserve"> </v>
      </c>
      <c r="Y13" s="4" t="str">
        <f t="shared" si="0"/>
        <v/>
      </c>
      <c r="Z13" s="4" t="str">
        <f t="shared" si="1"/>
        <v/>
      </c>
      <c r="AA13" s="4" t="str">
        <f t="shared" si="2"/>
        <v/>
      </c>
      <c r="AB13" s="4" t="str">
        <f t="shared" si="3"/>
        <v/>
      </c>
      <c r="AC13" s="4" t="str">
        <f t="shared" si="24"/>
        <v/>
      </c>
      <c r="AD13" s="4" t="str">
        <f t="shared" si="4"/>
        <v/>
      </c>
      <c r="AE13" s="4" t="str">
        <f t="shared" si="19"/>
        <v>999:99.99</v>
      </c>
      <c r="AF13" s="4" t="str">
        <f t="shared" si="5"/>
        <v>999:99.99</v>
      </c>
      <c r="AG13" s="4" t="str">
        <f t="shared" si="6"/>
        <v>999:99.99</v>
      </c>
      <c r="AH13" s="4">
        <f t="shared" si="20"/>
        <v>0</v>
      </c>
      <c r="AI13" s="4">
        <f t="shared" si="7"/>
        <v>0</v>
      </c>
      <c r="AJ13" s="4">
        <f t="shared" si="8"/>
        <v>0</v>
      </c>
      <c r="AK13" s="4" t="str">
        <f t="shared" si="9"/>
        <v/>
      </c>
      <c r="AL13" s="4" t="str">
        <f t="shared" si="21"/>
        <v/>
      </c>
      <c r="AM13" s="4" t="str">
        <f t="shared" si="22"/>
        <v/>
      </c>
      <c r="AN13" s="4">
        <v>7</v>
      </c>
      <c r="AO13" s="4" t="s">
        <v>85</v>
      </c>
      <c r="AP13" s="4">
        <v>1</v>
      </c>
      <c r="AQ13" s="4">
        <v>2</v>
      </c>
      <c r="AR13" s="70" t="s">
        <v>170</v>
      </c>
      <c r="AS13" s="69">
        <v>3</v>
      </c>
    </row>
    <row r="14" spans="1:45" ht="17.25" customHeight="1" x14ac:dyDescent="0.15">
      <c r="A14" s="35" t="str">
        <f t="shared" si="23"/>
        <v/>
      </c>
      <c r="B14" s="79"/>
      <c r="C14" s="77"/>
      <c r="D14" s="77"/>
      <c r="E14" s="77"/>
      <c r="F14" s="77"/>
      <c r="G14" s="46"/>
      <c r="H14" s="80"/>
      <c r="I14" s="46"/>
      <c r="J14" s="80"/>
      <c r="K14" s="46"/>
      <c r="L14" s="80"/>
      <c r="M14" s="86" t="str">
        <f t="shared" si="10"/>
        <v/>
      </c>
      <c r="N14" s="89" t="str">
        <f t="shared" si="11"/>
        <v/>
      </c>
      <c r="O14" s="89" t="str">
        <f>IF(ISERROR(VLOOKUP(AK14,AN$7:$AO$42,2,0)),"",VLOOKUP(AK14,AN$7:$AO$42,2,0))</f>
        <v/>
      </c>
      <c r="P14" s="75"/>
      <c r="Q14" s="4">
        <f t="shared" si="12"/>
        <v>0</v>
      </c>
      <c r="R14" s="4">
        <f t="shared" si="13"/>
        <v>0</v>
      </c>
      <c r="S14" s="4" t="str">
        <f t="shared" si="14"/>
        <v/>
      </c>
      <c r="T14" s="4" t="str">
        <f t="shared" si="15"/>
        <v/>
      </c>
      <c r="U14" s="11">
        <f t="shared" si="16"/>
        <v>0</v>
      </c>
      <c r="V14" s="4" t="str">
        <f t="shared" si="17"/>
        <v/>
      </c>
      <c r="W14" s="4">
        <v>0</v>
      </c>
      <c r="X14" s="4" t="str">
        <f t="shared" si="18"/>
        <v xml:space="preserve"> </v>
      </c>
      <c r="Y14" s="4" t="str">
        <f t="shared" si="0"/>
        <v/>
      </c>
      <c r="Z14" s="4" t="str">
        <f t="shared" si="1"/>
        <v/>
      </c>
      <c r="AA14" s="4" t="str">
        <f t="shared" si="2"/>
        <v/>
      </c>
      <c r="AB14" s="4" t="str">
        <f t="shared" si="3"/>
        <v/>
      </c>
      <c r="AC14" s="4" t="str">
        <f t="shared" si="24"/>
        <v/>
      </c>
      <c r="AD14" s="4" t="str">
        <f t="shared" si="4"/>
        <v/>
      </c>
      <c r="AE14" s="4" t="str">
        <f t="shared" si="19"/>
        <v>999:99.99</v>
      </c>
      <c r="AF14" s="4" t="str">
        <f t="shared" si="5"/>
        <v>999:99.99</v>
      </c>
      <c r="AG14" s="4" t="str">
        <f t="shared" si="6"/>
        <v>999:99.99</v>
      </c>
      <c r="AH14" s="4">
        <f t="shared" si="20"/>
        <v>0</v>
      </c>
      <c r="AI14" s="4">
        <f t="shared" si="7"/>
        <v>0</v>
      </c>
      <c r="AJ14" s="4">
        <f t="shared" si="8"/>
        <v>0</v>
      </c>
      <c r="AK14" s="4" t="str">
        <f t="shared" si="9"/>
        <v/>
      </c>
      <c r="AL14" s="4" t="str">
        <f t="shared" si="21"/>
        <v/>
      </c>
      <c r="AM14" s="4" t="str">
        <f t="shared" si="22"/>
        <v/>
      </c>
      <c r="AN14" s="4">
        <v>8</v>
      </c>
      <c r="AO14" s="4" t="s">
        <v>86</v>
      </c>
      <c r="AP14" s="4">
        <v>1</v>
      </c>
      <c r="AQ14" s="4">
        <v>3</v>
      </c>
      <c r="AR14" s="70" t="s">
        <v>174</v>
      </c>
      <c r="AS14" s="69">
        <v>3</v>
      </c>
    </row>
    <row r="15" spans="1:45" ht="17.25" customHeight="1" x14ac:dyDescent="0.15">
      <c r="A15" s="35" t="str">
        <f t="shared" si="23"/>
        <v/>
      </c>
      <c r="B15" s="79"/>
      <c r="C15" s="77"/>
      <c r="D15" s="77"/>
      <c r="E15" s="77"/>
      <c r="F15" s="77"/>
      <c r="G15" s="46"/>
      <c r="H15" s="80"/>
      <c r="I15" s="46"/>
      <c r="J15" s="80"/>
      <c r="K15" s="46"/>
      <c r="L15" s="80"/>
      <c r="M15" s="86" t="str">
        <f t="shared" si="10"/>
        <v/>
      </c>
      <c r="N15" s="89" t="str">
        <f t="shared" si="11"/>
        <v/>
      </c>
      <c r="O15" s="89" t="str">
        <f>IF(ISERROR(VLOOKUP(AK15,AN$7:$AO$42,2,0)),"",VLOOKUP(AK15,AN$7:$AO$42,2,0))</f>
        <v/>
      </c>
      <c r="P15" s="75"/>
      <c r="Q15" s="4">
        <f t="shared" si="12"/>
        <v>0</v>
      </c>
      <c r="R15" s="4">
        <f t="shared" si="13"/>
        <v>0</v>
      </c>
      <c r="S15" s="4" t="str">
        <f t="shared" si="14"/>
        <v/>
      </c>
      <c r="T15" s="4" t="str">
        <f t="shared" si="15"/>
        <v/>
      </c>
      <c r="U15" s="11">
        <f t="shared" si="16"/>
        <v>0</v>
      </c>
      <c r="V15" s="4" t="str">
        <f t="shared" si="17"/>
        <v/>
      </c>
      <c r="W15" s="4">
        <v>0</v>
      </c>
      <c r="X15" s="4" t="str">
        <f t="shared" si="18"/>
        <v xml:space="preserve"> </v>
      </c>
      <c r="Y15" s="4" t="str">
        <f t="shared" si="0"/>
        <v/>
      </c>
      <c r="Z15" s="4" t="str">
        <f t="shared" si="1"/>
        <v/>
      </c>
      <c r="AA15" s="4" t="str">
        <f t="shared" si="2"/>
        <v/>
      </c>
      <c r="AB15" s="4" t="str">
        <f t="shared" si="3"/>
        <v/>
      </c>
      <c r="AC15" s="4" t="str">
        <f t="shared" si="24"/>
        <v/>
      </c>
      <c r="AD15" s="4" t="str">
        <f t="shared" si="4"/>
        <v/>
      </c>
      <c r="AE15" s="4" t="str">
        <f t="shared" si="19"/>
        <v>999:99.99</v>
      </c>
      <c r="AF15" s="4" t="str">
        <f t="shared" si="5"/>
        <v>999:99.99</v>
      </c>
      <c r="AG15" s="4" t="str">
        <f t="shared" si="6"/>
        <v>999:99.99</v>
      </c>
      <c r="AH15" s="4">
        <f t="shared" si="20"/>
        <v>0</v>
      </c>
      <c r="AI15" s="4">
        <f t="shared" si="7"/>
        <v>0</v>
      </c>
      <c r="AJ15" s="4">
        <f t="shared" si="8"/>
        <v>0</v>
      </c>
      <c r="AK15" s="4" t="str">
        <f t="shared" si="9"/>
        <v/>
      </c>
      <c r="AL15" s="4" t="str">
        <f t="shared" si="21"/>
        <v/>
      </c>
      <c r="AM15" s="4" t="str">
        <f t="shared" si="22"/>
        <v/>
      </c>
      <c r="AN15" s="4">
        <v>9</v>
      </c>
      <c r="AO15" s="4" t="s">
        <v>87</v>
      </c>
      <c r="AP15" s="4">
        <v>1</v>
      </c>
      <c r="AQ15" s="4">
        <v>4</v>
      </c>
      <c r="AR15" s="70" t="s">
        <v>171</v>
      </c>
      <c r="AS15" s="69">
        <v>4</v>
      </c>
    </row>
    <row r="16" spans="1:45" ht="17.25" customHeight="1" x14ac:dyDescent="0.15">
      <c r="A16" s="35" t="str">
        <f t="shared" si="23"/>
        <v/>
      </c>
      <c r="B16" s="79"/>
      <c r="C16" s="77"/>
      <c r="D16" s="77"/>
      <c r="E16" s="77"/>
      <c r="F16" s="77"/>
      <c r="G16" s="46"/>
      <c r="H16" s="80"/>
      <c r="I16" s="46"/>
      <c r="J16" s="80"/>
      <c r="K16" s="46"/>
      <c r="L16" s="80"/>
      <c r="M16" s="86" t="str">
        <f t="shared" si="10"/>
        <v/>
      </c>
      <c r="N16" s="89" t="str">
        <f t="shared" si="11"/>
        <v/>
      </c>
      <c r="O16" s="89" t="str">
        <f>IF(ISERROR(VLOOKUP(AK16,AN$7:$AO$42,2,0)),"",VLOOKUP(AK16,AN$7:$AO$42,2,0))</f>
        <v/>
      </c>
      <c r="P16" s="75"/>
      <c r="Q16" s="4">
        <f t="shared" si="12"/>
        <v>0</v>
      </c>
      <c r="R16" s="4">
        <f t="shared" si="13"/>
        <v>0</v>
      </c>
      <c r="S16" s="4" t="str">
        <f t="shared" si="14"/>
        <v/>
      </c>
      <c r="T16" s="4" t="str">
        <f t="shared" si="15"/>
        <v/>
      </c>
      <c r="U16" s="11">
        <f t="shared" si="16"/>
        <v>0</v>
      </c>
      <c r="V16" s="4" t="str">
        <f t="shared" si="17"/>
        <v/>
      </c>
      <c r="W16" s="4">
        <v>0</v>
      </c>
      <c r="X16" s="4" t="str">
        <f t="shared" si="18"/>
        <v xml:space="preserve"> </v>
      </c>
      <c r="Y16" s="4" t="str">
        <f t="shared" si="0"/>
        <v/>
      </c>
      <c r="Z16" s="4" t="str">
        <f t="shared" si="1"/>
        <v/>
      </c>
      <c r="AA16" s="4" t="str">
        <f t="shared" si="2"/>
        <v/>
      </c>
      <c r="AB16" s="4" t="str">
        <f t="shared" si="3"/>
        <v/>
      </c>
      <c r="AC16" s="4" t="str">
        <f t="shared" si="24"/>
        <v/>
      </c>
      <c r="AD16" s="4" t="str">
        <f t="shared" si="4"/>
        <v/>
      </c>
      <c r="AE16" s="4" t="str">
        <f t="shared" si="19"/>
        <v>999:99.99</v>
      </c>
      <c r="AF16" s="4" t="str">
        <f t="shared" si="5"/>
        <v>999:99.99</v>
      </c>
      <c r="AG16" s="4" t="str">
        <f t="shared" si="6"/>
        <v>999:99.99</v>
      </c>
      <c r="AH16" s="4">
        <f t="shared" si="20"/>
        <v>0</v>
      </c>
      <c r="AI16" s="4">
        <f t="shared" si="7"/>
        <v>0</v>
      </c>
      <c r="AJ16" s="4">
        <f t="shared" si="8"/>
        <v>0</v>
      </c>
      <c r="AK16" s="4" t="str">
        <f t="shared" si="9"/>
        <v/>
      </c>
      <c r="AL16" s="4" t="str">
        <f t="shared" si="21"/>
        <v/>
      </c>
      <c r="AM16" s="4" t="str">
        <f t="shared" si="22"/>
        <v/>
      </c>
      <c r="AN16" s="4">
        <v>10</v>
      </c>
      <c r="AO16" s="4" t="s">
        <v>88</v>
      </c>
      <c r="AP16" s="4">
        <v>1</v>
      </c>
      <c r="AQ16" s="4">
        <v>5</v>
      </c>
      <c r="AR16" s="70" t="s">
        <v>176</v>
      </c>
      <c r="AS16" s="69">
        <v>4</v>
      </c>
    </row>
    <row r="17" spans="1:45" ht="17.25" customHeight="1" x14ac:dyDescent="0.15">
      <c r="A17" s="35" t="str">
        <f t="shared" si="23"/>
        <v/>
      </c>
      <c r="B17" s="79"/>
      <c r="C17" s="77"/>
      <c r="D17" s="77"/>
      <c r="E17" s="77"/>
      <c r="F17" s="77"/>
      <c r="G17" s="46"/>
      <c r="H17" s="80"/>
      <c r="I17" s="46"/>
      <c r="J17" s="80"/>
      <c r="K17" s="46"/>
      <c r="L17" s="80"/>
      <c r="M17" s="86" t="str">
        <f t="shared" si="10"/>
        <v/>
      </c>
      <c r="N17" s="89" t="str">
        <f t="shared" si="11"/>
        <v/>
      </c>
      <c r="O17" s="89" t="str">
        <f>IF(ISERROR(VLOOKUP(AK17,AN$7:$AO$42,2,0)),"",VLOOKUP(AK17,AN$7:$AO$42,2,0))</f>
        <v/>
      </c>
      <c r="P17" s="75"/>
      <c r="Q17" s="4">
        <f t="shared" si="12"/>
        <v>0</v>
      </c>
      <c r="R17" s="4">
        <f t="shared" si="13"/>
        <v>0</v>
      </c>
      <c r="S17" s="4" t="str">
        <f t="shared" si="14"/>
        <v/>
      </c>
      <c r="T17" s="4" t="str">
        <f t="shared" si="15"/>
        <v/>
      </c>
      <c r="U17" s="11">
        <f t="shared" si="16"/>
        <v>0</v>
      </c>
      <c r="V17" s="4" t="str">
        <f t="shared" si="17"/>
        <v/>
      </c>
      <c r="W17" s="4">
        <v>0</v>
      </c>
      <c r="X17" s="4" t="str">
        <f t="shared" si="18"/>
        <v xml:space="preserve"> </v>
      </c>
      <c r="Y17" s="4" t="str">
        <f t="shared" si="0"/>
        <v/>
      </c>
      <c r="Z17" s="4" t="str">
        <f t="shared" si="1"/>
        <v/>
      </c>
      <c r="AA17" s="4" t="str">
        <f t="shared" si="2"/>
        <v/>
      </c>
      <c r="AB17" s="4" t="str">
        <f t="shared" si="3"/>
        <v/>
      </c>
      <c r="AC17" s="4" t="str">
        <f t="shared" si="24"/>
        <v/>
      </c>
      <c r="AD17" s="4" t="str">
        <f t="shared" si="4"/>
        <v/>
      </c>
      <c r="AE17" s="4" t="str">
        <f t="shared" si="19"/>
        <v>999:99.99</v>
      </c>
      <c r="AF17" s="4" t="str">
        <f t="shared" si="5"/>
        <v>999:99.99</v>
      </c>
      <c r="AG17" s="4" t="str">
        <f t="shared" si="6"/>
        <v>999:99.99</v>
      </c>
      <c r="AH17" s="4">
        <f t="shared" si="20"/>
        <v>0</v>
      </c>
      <c r="AI17" s="4">
        <f t="shared" si="7"/>
        <v>0</v>
      </c>
      <c r="AJ17" s="4">
        <f t="shared" si="8"/>
        <v>0</v>
      </c>
      <c r="AK17" s="4" t="str">
        <f t="shared" si="9"/>
        <v/>
      </c>
      <c r="AL17" s="4" t="str">
        <f t="shared" si="21"/>
        <v/>
      </c>
      <c r="AM17" s="4" t="str">
        <f t="shared" si="22"/>
        <v/>
      </c>
      <c r="AN17" s="4">
        <v>11</v>
      </c>
      <c r="AO17" s="4" t="s">
        <v>89</v>
      </c>
      <c r="AP17" s="4">
        <v>1</v>
      </c>
      <c r="AQ17" s="4">
        <v>6</v>
      </c>
      <c r="AR17" s="72" t="s">
        <v>128</v>
      </c>
      <c r="AS17" s="73">
        <v>5</v>
      </c>
    </row>
    <row r="18" spans="1:45" ht="17.25" customHeight="1" x14ac:dyDescent="0.15">
      <c r="A18" s="35" t="str">
        <f t="shared" si="23"/>
        <v/>
      </c>
      <c r="B18" s="79"/>
      <c r="C18" s="77"/>
      <c r="D18" s="77"/>
      <c r="E18" s="77"/>
      <c r="F18" s="77"/>
      <c r="G18" s="46"/>
      <c r="H18" s="80"/>
      <c r="I18" s="46"/>
      <c r="J18" s="80"/>
      <c r="K18" s="46"/>
      <c r="L18" s="80"/>
      <c r="M18" s="86" t="str">
        <f t="shared" si="10"/>
        <v/>
      </c>
      <c r="N18" s="89" t="str">
        <f t="shared" si="11"/>
        <v/>
      </c>
      <c r="O18" s="89" t="str">
        <f>IF(ISERROR(VLOOKUP(AK18,AN$7:$AO$42,2,0)),"",VLOOKUP(AK18,AN$7:$AO$42,2,0))</f>
        <v/>
      </c>
      <c r="P18" s="75"/>
      <c r="Q18" s="4">
        <f t="shared" si="12"/>
        <v>0</v>
      </c>
      <c r="R18" s="4">
        <f t="shared" si="13"/>
        <v>0</v>
      </c>
      <c r="S18" s="4" t="str">
        <f t="shared" si="14"/>
        <v/>
      </c>
      <c r="T18" s="4" t="str">
        <f t="shared" si="15"/>
        <v/>
      </c>
      <c r="U18" s="11">
        <f t="shared" si="16"/>
        <v>0</v>
      </c>
      <c r="V18" s="4" t="str">
        <f t="shared" si="17"/>
        <v/>
      </c>
      <c r="W18" s="4">
        <v>0</v>
      </c>
      <c r="X18" s="4" t="str">
        <f t="shared" si="18"/>
        <v xml:space="preserve"> </v>
      </c>
      <c r="Y18" s="4" t="str">
        <f t="shared" si="0"/>
        <v/>
      </c>
      <c r="Z18" s="4" t="str">
        <f t="shared" si="1"/>
        <v/>
      </c>
      <c r="AA18" s="4" t="str">
        <f t="shared" si="2"/>
        <v/>
      </c>
      <c r="AB18" s="4" t="str">
        <f t="shared" si="3"/>
        <v/>
      </c>
      <c r="AC18" s="4" t="str">
        <f t="shared" si="24"/>
        <v/>
      </c>
      <c r="AD18" s="4" t="str">
        <f t="shared" si="4"/>
        <v/>
      </c>
      <c r="AE18" s="4" t="str">
        <f t="shared" si="19"/>
        <v>999:99.99</v>
      </c>
      <c r="AF18" s="4" t="str">
        <f t="shared" si="5"/>
        <v>999:99.99</v>
      </c>
      <c r="AG18" s="4" t="str">
        <f t="shared" si="6"/>
        <v>999:99.99</v>
      </c>
      <c r="AH18" s="4">
        <f t="shared" si="20"/>
        <v>0</v>
      </c>
      <c r="AI18" s="4">
        <f t="shared" si="7"/>
        <v>0</v>
      </c>
      <c r="AJ18" s="4">
        <f t="shared" si="8"/>
        <v>0</v>
      </c>
      <c r="AK18" s="4" t="str">
        <f t="shared" si="9"/>
        <v/>
      </c>
      <c r="AL18" s="4" t="str">
        <f t="shared" si="21"/>
        <v/>
      </c>
      <c r="AM18" s="4" t="str">
        <f t="shared" si="22"/>
        <v/>
      </c>
      <c r="AN18" s="4">
        <v>12</v>
      </c>
      <c r="AO18" s="4" t="s">
        <v>90</v>
      </c>
      <c r="AP18" s="4">
        <v>2</v>
      </c>
      <c r="AQ18" s="4">
        <v>1</v>
      </c>
      <c r="AR18" s="70"/>
      <c r="AS18" s="73"/>
    </row>
    <row r="19" spans="1:45" ht="17.25" customHeight="1" x14ac:dyDescent="0.15">
      <c r="A19" s="35" t="str">
        <f t="shared" si="23"/>
        <v/>
      </c>
      <c r="B19" s="79"/>
      <c r="C19" s="77"/>
      <c r="D19" s="77"/>
      <c r="E19" s="77"/>
      <c r="F19" s="77"/>
      <c r="G19" s="46"/>
      <c r="H19" s="80"/>
      <c r="I19" s="46"/>
      <c r="J19" s="80"/>
      <c r="K19" s="46"/>
      <c r="L19" s="80"/>
      <c r="M19" s="86" t="str">
        <f t="shared" si="10"/>
        <v/>
      </c>
      <c r="N19" s="89" t="str">
        <f t="shared" si="11"/>
        <v/>
      </c>
      <c r="O19" s="89" t="str">
        <f>IF(ISERROR(VLOOKUP(AK19,AN$7:$AO$42,2,0)),"",VLOOKUP(AK19,AN$7:$AO$42,2,0))</f>
        <v/>
      </c>
      <c r="P19" s="75"/>
      <c r="Q19" s="4">
        <f t="shared" si="12"/>
        <v>0</v>
      </c>
      <c r="R19" s="4">
        <f t="shared" si="13"/>
        <v>0</v>
      </c>
      <c r="S19" s="4" t="str">
        <f t="shared" si="14"/>
        <v/>
      </c>
      <c r="T19" s="4" t="str">
        <f t="shared" si="15"/>
        <v/>
      </c>
      <c r="U19" s="11">
        <f t="shared" si="16"/>
        <v>0</v>
      </c>
      <c r="V19" s="4" t="str">
        <f t="shared" si="17"/>
        <v/>
      </c>
      <c r="W19" s="4">
        <v>0</v>
      </c>
      <c r="X19" s="4" t="str">
        <f t="shared" si="18"/>
        <v xml:space="preserve"> </v>
      </c>
      <c r="Y19" s="4" t="str">
        <f t="shared" si="0"/>
        <v/>
      </c>
      <c r="Z19" s="4" t="str">
        <f t="shared" si="1"/>
        <v/>
      </c>
      <c r="AA19" s="4" t="str">
        <f t="shared" si="2"/>
        <v/>
      </c>
      <c r="AB19" s="4" t="str">
        <f t="shared" si="3"/>
        <v/>
      </c>
      <c r="AC19" s="4" t="str">
        <f t="shared" si="24"/>
        <v/>
      </c>
      <c r="AD19" s="4" t="str">
        <f t="shared" si="4"/>
        <v/>
      </c>
      <c r="AE19" s="4" t="str">
        <f t="shared" si="19"/>
        <v>999:99.99</v>
      </c>
      <c r="AF19" s="4" t="str">
        <f t="shared" si="5"/>
        <v>999:99.99</v>
      </c>
      <c r="AG19" s="4" t="str">
        <f t="shared" si="6"/>
        <v>999:99.99</v>
      </c>
      <c r="AH19" s="4">
        <f t="shared" si="20"/>
        <v>0</v>
      </c>
      <c r="AI19" s="4">
        <f t="shared" si="7"/>
        <v>0</v>
      </c>
      <c r="AJ19" s="4">
        <f t="shared" si="8"/>
        <v>0</v>
      </c>
      <c r="AK19" s="4" t="str">
        <f t="shared" si="9"/>
        <v/>
      </c>
      <c r="AL19" s="4" t="str">
        <f t="shared" si="21"/>
        <v/>
      </c>
      <c r="AM19" s="4" t="str">
        <f t="shared" si="22"/>
        <v/>
      </c>
      <c r="AN19" s="4">
        <v>13</v>
      </c>
      <c r="AO19" s="4" t="s">
        <v>91</v>
      </c>
      <c r="AP19" s="4">
        <v>2</v>
      </c>
      <c r="AQ19" s="4">
        <v>2</v>
      </c>
      <c r="AR19" s="72"/>
      <c r="AS19" s="73"/>
    </row>
    <row r="20" spans="1:45" ht="17.25" customHeight="1" x14ac:dyDescent="0.15">
      <c r="A20" s="35" t="str">
        <f t="shared" si="23"/>
        <v/>
      </c>
      <c r="B20" s="79"/>
      <c r="C20" s="77"/>
      <c r="D20" s="77"/>
      <c r="E20" s="77"/>
      <c r="F20" s="77"/>
      <c r="G20" s="46"/>
      <c r="H20" s="80"/>
      <c r="I20" s="46"/>
      <c r="J20" s="80"/>
      <c r="K20" s="46"/>
      <c r="L20" s="80"/>
      <c r="M20" s="86" t="str">
        <f t="shared" si="10"/>
        <v/>
      </c>
      <c r="N20" s="89" t="str">
        <f t="shared" si="11"/>
        <v/>
      </c>
      <c r="O20" s="89" t="str">
        <f>IF(ISERROR(VLOOKUP(AK20,AN$7:$AO$42,2,0)),"",VLOOKUP(AK20,AN$7:$AO$42,2,0))</f>
        <v/>
      </c>
      <c r="P20" s="75"/>
      <c r="Q20" s="4">
        <f t="shared" si="12"/>
        <v>0</v>
      </c>
      <c r="R20" s="4">
        <f t="shared" si="13"/>
        <v>0</v>
      </c>
      <c r="S20" s="4" t="str">
        <f t="shared" si="14"/>
        <v/>
      </c>
      <c r="T20" s="4" t="str">
        <f t="shared" si="15"/>
        <v/>
      </c>
      <c r="U20" s="11">
        <f t="shared" si="16"/>
        <v>0</v>
      </c>
      <c r="V20" s="4" t="str">
        <f t="shared" si="17"/>
        <v/>
      </c>
      <c r="W20" s="4">
        <v>0</v>
      </c>
      <c r="X20" s="4" t="str">
        <f t="shared" si="18"/>
        <v xml:space="preserve"> </v>
      </c>
      <c r="Y20" s="4" t="str">
        <f t="shared" si="0"/>
        <v/>
      </c>
      <c r="Z20" s="4" t="str">
        <f t="shared" si="1"/>
        <v/>
      </c>
      <c r="AA20" s="4" t="str">
        <f t="shared" si="2"/>
        <v/>
      </c>
      <c r="AB20" s="4" t="str">
        <f t="shared" si="3"/>
        <v/>
      </c>
      <c r="AC20" s="4" t="str">
        <f t="shared" si="24"/>
        <v/>
      </c>
      <c r="AD20" s="4" t="str">
        <f t="shared" si="4"/>
        <v/>
      </c>
      <c r="AE20" s="4" t="str">
        <f t="shared" si="19"/>
        <v>999:99.99</v>
      </c>
      <c r="AF20" s="4" t="str">
        <f t="shared" si="5"/>
        <v>999:99.99</v>
      </c>
      <c r="AG20" s="4" t="str">
        <f t="shared" si="6"/>
        <v>999:99.99</v>
      </c>
      <c r="AH20" s="4">
        <f t="shared" si="20"/>
        <v>0</v>
      </c>
      <c r="AI20" s="4">
        <f t="shared" si="7"/>
        <v>0</v>
      </c>
      <c r="AJ20" s="4">
        <f t="shared" si="8"/>
        <v>0</v>
      </c>
      <c r="AK20" s="4" t="str">
        <f t="shared" si="9"/>
        <v/>
      </c>
      <c r="AL20" s="4" t="str">
        <f t="shared" si="21"/>
        <v/>
      </c>
      <c r="AM20" s="4" t="str">
        <f t="shared" si="22"/>
        <v/>
      </c>
      <c r="AN20" s="4">
        <v>14</v>
      </c>
      <c r="AO20" s="4" t="s">
        <v>92</v>
      </c>
      <c r="AP20" s="4">
        <v>2</v>
      </c>
      <c r="AQ20" s="4">
        <v>3</v>
      </c>
      <c r="AR20" s="72"/>
      <c r="AS20" s="73"/>
    </row>
    <row r="21" spans="1:45" ht="17.25" customHeight="1" x14ac:dyDescent="0.15">
      <c r="A21" s="35" t="str">
        <f t="shared" si="23"/>
        <v/>
      </c>
      <c r="B21" s="79"/>
      <c r="C21" s="77"/>
      <c r="D21" s="77"/>
      <c r="E21" s="77"/>
      <c r="F21" s="77"/>
      <c r="G21" s="46"/>
      <c r="H21" s="80"/>
      <c r="I21" s="46"/>
      <c r="J21" s="80"/>
      <c r="K21" s="46"/>
      <c r="L21" s="80"/>
      <c r="M21" s="86" t="str">
        <f t="shared" si="10"/>
        <v/>
      </c>
      <c r="N21" s="89" t="str">
        <f t="shared" si="11"/>
        <v/>
      </c>
      <c r="O21" s="89" t="str">
        <f>IF(ISERROR(VLOOKUP(AK21,AN$7:$AO$42,2,0)),"",VLOOKUP(AK21,AN$7:$AO$42,2,0))</f>
        <v/>
      </c>
      <c r="P21" s="75"/>
      <c r="Q21" s="4">
        <f t="shared" si="12"/>
        <v>0</v>
      </c>
      <c r="R21" s="4">
        <f t="shared" si="13"/>
        <v>0</v>
      </c>
      <c r="S21" s="4" t="str">
        <f t="shared" si="14"/>
        <v/>
      </c>
      <c r="T21" s="4" t="str">
        <f t="shared" si="15"/>
        <v/>
      </c>
      <c r="U21" s="11">
        <f t="shared" si="16"/>
        <v>0</v>
      </c>
      <c r="V21" s="4" t="str">
        <f t="shared" si="17"/>
        <v/>
      </c>
      <c r="W21" s="4">
        <v>0</v>
      </c>
      <c r="X21" s="4" t="str">
        <f t="shared" si="18"/>
        <v xml:space="preserve"> </v>
      </c>
      <c r="Y21" s="4" t="str">
        <f t="shared" si="0"/>
        <v/>
      </c>
      <c r="Z21" s="4" t="str">
        <f t="shared" si="1"/>
        <v/>
      </c>
      <c r="AA21" s="4" t="str">
        <f t="shared" si="2"/>
        <v/>
      </c>
      <c r="AB21" s="4" t="str">
        <f t="shared" si="3"/>
        <v/>
      </c>
      <c r="AC21" s="4" t="str">
        <f t="shared" si="24"/>
        <v/>
      </c>
      <c r="AD21" s="4" t="str">
        <f t="shared" si="4"/>
        <v/>
      </c>
      <c r="AE21" s="4" t="str">
        <f t="shared" si="19"/>
        <v>999:99.99</v>
      </c>
      <c r="AF21" s="4" t="str">
        <f t="shared" si="5"/>
        <v>999:99.99</v>
      </c>
      <c r="AG21" s="4" t="str">
        <f t="shared" si="6"/>
        <v>999:99.99</v>
      </c>
      <c r="AH21" s="4">
        <f t="shared" si="20"/>
        <v>0</v>
      </c>
      <c r="AI21" s="4">
        <f t="shared" si="7"/>
        <v>0</v>
      </c>
      <c r="AJ21" s="4">
        <f t="shared" si="8"/>
        <v>0</v>
      </c>
      <c r="AK21" s="4" t="str">
        <f t="shared" si="9"/>
        <v/>
      </c>
      <c r="AL21" s="4" t="str">
        <f t="shared" si="21"/>
        <v/>
      </c>
      <c r="AM21" s="4" t="str">
        <f t="shared" si="22"/>
        <v/>
      </c>
      <c r="AN21" s="4">
        <v>15</v>
      </c>
      <c r="AO21" s="4" t="s">
        <v>93</v>
      </c>
      <c r="AP21" s="4">
        <v>3</v>
      </c>
      <c r="AQ21" s="4">
        <v>1</v>
      </c>
      <c r="AR21" s="72"/>
      <c r="AS21" s="73"/>
    </row>
    <row r="22" spans="1:45" ht="17.25" customHeight="1" x14ac:dyDescent="0.15">
      <c r="A22" s="35" t="str">
        <f t="shared" si="23"/>
        <v/>
      </c>
      <c r="B22" s="79"/>
      <c r="C22" s="77"/>
      <c r="D22" s="77"/>
      <c r="E22" s="77"/>
      <c r="F22" s="77"/>
      <c r="G22" s="46"/>
      <c r="H22" s="80"/>
      <c r="I22" s="46"/>
      <c r="J22" s="80"/>
      <c r="K22" s="46"/>
      <c r="L22" s="80"/>
      <c r="M22" s="86" t="str">
        <f t="shared" si="10"/>
        <v/>
      </c>
      <c r="N22" s="89" t="str">
        <f t="shared" si="11"/>
        <v/>
      </c>
      <c r="O22" s="89" t="str">
        <f>IF(ISERROR(VLOOKUP(AK22,AN$7:$AO$42,2,0)),"",VLOOKUP(AK22,AN$7:$AO$42,2,0))</f>
        <v/>
      </c>
      <c r="P22" s="75"/>
      <c r="Q22" s="4">
        <f t="shared" si="12"/>
        <v>0</v>
      </c>
      <c r="R22" s="4">
        <f t="shared" si="13"/>
        <v>0</v>
      </c>
      <c r="S22" s="4" t="str">
        <f t="shared" si="14"/>
        <v/>
      </c>
      <c r="T22" s="4" t="str">
        <f t="shared" si="15"/>
        <v/>
      </c>
      <c r="U22" s="11">
        <f t="shared" si="16"/>
        <v>0</v>
      </c>
      <c r="V22" s="4" t="str">
        <f t="shared" si="17"/>
        <v/>
      </c>
      <c r="W22" s="4">
        <v>0</v>
      </c>
      <c r="X22" s="4" t="str">
        <f t="shared" si="18"/>
        <v xml:space="preserve"> </v>
      </c>
      <c r="Y22" s="4" t="str">
        <f t="shared" si="0"/>
        <v/>
      </c>
      <c r="Z22" s="4" t="str">
        <f t="shared" si="1"/>
        <v/>
      </c>
      <c r="AA22" s="4" t="str">
        <f t="shared" si="2"/>
        <v/>
      </c>
      <c r="AB22" s="4" t="str">
        <f t="shared" si="3"/>
        <v/>
      </c>
      <c r="AC22" s="4" t="str">
        <f t="shared" si="24"/>
        <v/>
      </c>
      <c r="AD22" s="4" t="str">
        <f t="shared" si="4"/>
        <v/>
      </c>
      <c r="AE22" s="4" t="str">
        <f t="shared" si="19"/>
        <v>999:99.99</v>
      </c>
      <c r="AF22" s="4" t="str">
        <f t="shared" si="5"/>
        <v>999:99.99</v>
      </c>
      <c r="AG22" s="4" t="str">
        <f t="shared" si="6"/>
        <v>999:99.99</v>
      </c>
      <c r="AH22" s="4">
        <f t="shared" si="20"/>
        <v>0</v>
      </c>
      <c r="AI22" s="4">
        <f t="shared" si="7"/>
        <v>0</v>
      </c>
      <c r="AJ22" s="4">
        <f t="shared" si="8"/>
        <v>0</v>
      </c>
      <c r="AK22" s="4" t="str">
        <f t="shared" si="9"/>
        <v/>
      </c>
      <c r="AL22" s="4" t="str">
        <f t="shared" si="21"/>
        <v/>
      </c>
      <c r="AM22" s="4" t="str">
        <f t="shared" si="22"/>
        <v/>
      </c>
      <c r="AN22" s="4">
        <v>16</v>
      </c>
      <c r="AO22" s="4" t="s">
        <v>94</v>
      </c>
      <c r="AP22" s="4">
        <v>3</v>
      </c>
      <c r="AQ22" s="4">
        <v>2</v>
      </c>
      <c r="AR22"/>
    </row>
    <row r="23" spans="1:45" ht="17.25" customHeight="1" x14ac:dyDescent="0.15">
      <c r="A23" s="35" t="str">
        <f t="shared" si="23"/>
        <v/>
      </c>
      <c r="B23" s="79"/>
      <c r="C23" s="77"/>
      <c r="D23" s="77"/>
      <c r="E23" s="77"/>
      <c r="F23" s="77"/>
      <c r="G23" s="46"/>
      <c r="H23" s="80"/>
      <c r="I23" s="46"/>
      <c r="J23" s="80"/>
      <c r="K23" s="46"/>
      <c r="L23" s="80"/>
      <c r="M23" s="86" t="str">
        <f t="shared" si="10"/>
        <v/>
      </c>
      <c r="N23" s="89" t="str">
        <f t="shared" si="11"/>
        <v/>
      </c>
      <c r="O23" s="89" t="str">
        <f>IF(ISERROR(VLOOKUP(AK23,AN$7:$AO$42,2,0)),"",VLOOKUP(AK23,AN$7:$AO$42,2,0))</f>
        <v/>
      </c>
      <c r="P23" s="75"/>
      <c r="Q23" s="4">
        <f t="shared" si="12"/>
        <v>0</v>
      </c>
      <c r="R23" s="4">
        <f t="shared" ref="R23:R106" si="25">R22+IF(T23="",0,1)</f>
        <v>0</v>
      </c>
      <c r="S23" s="4" t="str">
        <f t="shared" ref="S23:S42" si="26">IF(T23="","",R23)</f>
        <v/>
      </c>
      <c r="T23" s="4" t="str">
        <f t="shared" si="15"/>
        <v/>
      </c>
      <c r="U23" s="11">
        <f t="shared" si="16"/>
        <v>0</v>
      </c>
      <c r="V23" s="4" t="str">
        <f t="shared" si="17"/>
        <v/>
      </c>
      <c r="W23" s="4">
        <v>0</v>
      </c>
      <c r="X23" s="4" t="str">
        <f t="shared" si="18"/>
        <v xml:space="preserve"> </v>
      </c>
      <c r="Y23" s="4" t="str">
        <f t="shared" si="0"/>
        <v/>
      </c>
      <c r="Z23" s="4" t="str">
        <f t="shared" si="1"/>
        <v/>
      </c>
      <c r="AA23" s="4" t="str">
        <f t="shared" si="2"/>
        <v/>
      </c>
      <c r="AB23" s="4" t="str">
        <f t="shared" si="3"/>
        <v/>
      </c>
      <c r="AC23" s="4" t="str">
        <f t="shared" si="24"/>
        <v/>
      </c>
      <c r="AD23" s="4" t="str">
        <f t="shared" si="4"/>
        <v/>
      </c>
      <c r="AE23" s="4" t="str">
        <f t="shared" si="19"/>
        <v>999:99.99</v>
      </c>
      <c r="AF23" s="4" t="str">
        <f t="shared" si="5"/>
        <v>999:99.99</v>
      </c>
      <c r="AG23" s="4" t="str">
        <f t="shared" si="6"/>
        <v>999:99.99</v>
      </c>
      <c r="AH23" s="4">
        <f t="shared" si="20"/>
        <v>0</v>
      </c>
      <c r="AI23" s="4">
        <f t="shared" si="7"/>
        <v>0</v>
      </c>
      <c r="AJ23" s="4">
        <f t="shared" si="8"/>
        <v>0</v>
      </c>
      <c r="AK23" s="4" t="str">
        <f t="shared" si="9"/>
        <v/>
      </c>
      <c r="AL23" s="4" t="str">
        <f t="shared" si="21"/>
        <v/>
      </c>
      <c r="AM23" s="4" t="str">
        <f t="shared" si="22"/>
        <v/>
      </c>
      <c r="AN23" s="4">
        <v>17</v>
      </c>
      <c r="AO23" s="4" t="s">
        <v>95</v>
      </c>
      <c r="AP23" s="4">
        <v>3</v>
      </c>
      <c r="AQ23" s="4">
        <v>3</v>
      </c>
      <c r="AR23" s="66" t="s">
        <v>114</v>
      </c>
      <c r="AS23" s="67"/>
    </row>
    <row r="24" spans="1:45" ht="17.25" customHeight="1" x14ac:dyDescent="0.15">
      <c r="A24" s="35" t="str">
        <f t="shared" si="23"/>
        <v/>
      </c>
      <c r="B24" s="79"/>
      <c r="C24" s="77"/>
      <c r="D24" s="77"/>
      <c r="E24" s="77"/>
      <c r="F24" s="77"/>
      <c r="G24" s="46"/>
      <c r="H24" s="80"/>
      <c r="I24" s="46"/>
      <c r="J24" s="80"/>
      <c r="K24" s="46"/>
      <c r="L24" s="80"/>
      <c r="M24" s="86" t="str">
        <f t="shared" si="10"/>
        <v/>
      </c>
      <c r="N24" s="89" t="str">
        <f t="shared" si="11"/>
        <v/>
      </c>
      <c r="O24" s="89" t="str">
        <f>IF(ISERROR(VLOOKUP(AK24,AN$7:$AO$42,2,0)),"",VLOOKUP(AK24,AN$7:$AO$42,2,0))</f>
        <v/>
      </c>
      <c r="P24" s="75"/>
      <c r="Q24" s="4">
        <f t="shared" si="12"/>
        <v>0</v>
      </c>
      <c r="R24" s="4">
        <f t="shared" si="25"/>
        <v>0</v>
      </c>
      <c r="S24" s="4" t="str">
        <f t="shared" si="26"/>
        <v/>
      </c>
      <c r="T24" s="4" t="str">
        <f t="shared" si="15"/>
        <v/>
      </c>
      <c r="U24" s="11">
        <f t="shared" si="16"/>
        <v>0</v>
      </c>
      <c r="V24" s="4" t="str">
        <f t="shared" si="17"/>
        <v/>
      </c>
      <c r="W24" s="4">
        <v>0</v>
      </c>
      <c r="X24" s="4" t="str">
        <f t="shared" si="18"/>
        <v xml:space="preserve"> </v>
      </c>
      <c r="Y24" s="4" t="str">
        <f t="shared" si="0"/>
        <v/>
      </c>
      <c r="Z24" s="4" t="str">
        <f t="shared" si="1"/>
        <v/>
      </c>
      <c r="AA24" s="4" t="str">
        <f t="shared" si="2"/>
        <v/>
      </c>
      <c r="AB24" s="4" t="str">
        <f t="shared" si="3"/>
        <v/>
      </c>
      <c r="AC24" s="4" t="str">
        <f t="shared" si="24"/>
        <v/>
      </c>
      <c r="AD24" s="4" t="str">
        <f t="shared" si="4"/>
        <v/>
      </c>
      <c r="AE24" s="4" t="str">
        <f t="shared" si="19"/>
        <v>999:99.99</v>
      </c>
      <c r="AF24" s="4" t="str">
        <f t="shared" si="5"/>
        <v>999:99.99</v>
      </c>
      <c r="AG24" s="4" t="str">
        <f t="shared" si="6"/>
        <v>999:99.99</v>
      </c>
      <c r="AH24" s="4">
        <f t="shared" si="20"/>
        <v>0</v>
      </c>
      <c r="AI24" s="4">
        <f t="shared" si="7"/>
        <v>0</v>
      </c>
      <c r="AJ24" s="4">
        <f t="shared" si="8"/>
        <v>0</v>
      </c>
      <c r="AK24" s="4" t="str">
        <f t="shared" si="9"/>
        <v/>
      </c>
      <c r="AL24" s="4" t="str">
        <f t="shared" si="21"/>
        <v/>
      </c>
      <c r="AM24" s="4" t="str">
        <f t="shared" si="22"/>
        <v/>
      </c>
      <c r="AN24" s="4">
        <v>18</v>
      </c>
      <c r="AO24" s="4" t="s">
        <v>96</v>
      </c>
      <c r="AP24" s="4">
        <v>4</v>
      </c>
      <c r="AQ24" s="4">
        <v>1</v>
      </c>
      <c r="AR24" s="70"/>
      <c r="AS24" s="69"/>
    </row>
    <row r="25" spans="1:45" ht="17.25" customHeight="1" x14ac:dyDescent="0.15">
      <c r="A25" s="35" t="str">
        <f t="shared" si="23"/>
        <v/>
      </c>
      <c r="B25" s="79"/>
      <c r="C25" s="77"/>
      <c r="D25" s="77"/>
      <c r="E25" s="77"/>
      <c r="F25" s="77"/>
      <c r="G25" s="46"/>
      <c r="H25" s="80"/>
      <c r="I25" s="46"/>
      <c r="J25" s="80"/>
      <c r="K25" s="46"/>
      <c r="L25" s="80"/>
      <c r="M25" s="86" t="str">
        <f t="shared" si="10"/>
        <v/>
      </c>
      <c r="N25" s="89" t="str">
        <f t="shared" si="11"/>
        <v/>
      </c>
      <c r="O25" s="89" t="str">
        <f>IF(ISERROR(VLOOKUP(AK25,AN$7:$AO$42,2,0)),"",VLOOKUP(AK25,AN$7:$AO$42,2,0))</f>
        <v/>
      </c>
      <c r="P25" s="75"/>
      <c r="Q25" s="4">
        <f t="shared" si="12"/>
        <v>0</v>
      </c>
      <c r="R25" s="4">
        <f t="shared" si="25"/>
        <v>0</v>
      </c>
      <c r="S25" s="4" t="str">
        <f t="shared" si="26"/>
        <v/>
      </c>
      <c r="T25" s="4" t="str">
        <f t="shared" si="15"/>
        <v/>
      </c>
      <c r="U25" s="11">
        <f t="shared" si="16"/>
        <v>0</v>
      </c>
      <c r="V25" s="4" t="str">
        <f t="shared" si="17"/>
        <v/>
      </c>
      <c r="W25" s="4">
        <v>0</v>
      </c>
      <c r="X25" s="4" t="str">
        <f t="shared" si="18"/>
        <v xml:space="preserve"> </v>
      </c>
      <c r="Y25" s="4" t="str">
        <f t="shared" si="0"/>
        <v/>
      </c>
      <c r="Z25" s="4" t="str">
        <f t="shared" si="1"/>
        <v/>
      </c>
      <c r="AA25" s="4" t="str">
        <f t="shared" si="2"/>
        <v/>
      </c>
      <c r="AB25" s="4" t="str">
        <f t="shared" si="3"/>
        <v/>
      </c>
      <c r="AC25" s="4" t="str">
        <f t="shared" si="24"/>
        <v/>
      </c>
      <c r="AD25" s="4" t="str">
        <f t="shared" si="4"/>
        <v/>
      </c>
      <c r="AE25" s="4" t="str">
        <f t="shared" si="19"/>
        <v>999:99.99</v>
      </c>
      <c r="AF25" s="4" t="str">
        <f t="shared" si="5"/>
        <v>999:99.99</v>
      </c>
      <c r="AG25" s="4" t="str">
        <f t="shared" si="6"/>
        <v>999:99.99</v>
      </c>
      <c r="AH25" s="4">
        <f t="shared" si="20"/>
        <v>0</v>
      </c>
      <c r="AI25" s="4">
        <f t="shared" si="7"/>
        <v>0</v>
      </c>
      <c r="AJ25" s="4">
        <f t="shared" si="8"/>
        <v>0</v>
      </c>
      <c r="AK25" s="4" t="str">
        <f t="shared" si="9"/>
        <v/>
      </c>
      <c r="AL25" s="4" t="str">
        <f t="shared" si="21"/>
        <v/>
      </c>
      <c r="AM25" s="4" t="str">
        <f t="shared" si="22"/>
        <v/>
      </c>
      <c r="AR25" s="70" t="str">
        <f>AR10</f>
        <v>100m 自由形</v>
      </c>
      <c r="AS25" s="69"/>
    </row>
    <row r="26" spans="1:45" ht="17.25" customHeight="1" x14ac:dyDescent="0.15">
      <c r="A26" s="35" t="str">
        <f t="shared" si="23"/>
        <v/>
      </c>
      <c r="B26" s="79"/>
      <c r="C26" s="77"/>
      <c r="D26" s="77"/>
      <c r="E26" s="77"/>
      <c r="F26" s="77"/>
      <c r="G26" s="46"/>
      <c r="H26" s="80"/>
      <c r="I26" s="46"/>
      <c r="J26" s="80"/>
      <c r="K26" s="46"/>
      <c r="L26" s="80"/>
      <c r="M26" s="86" t="str">
        <f t="shared" si="10"/>
        <v/>
      </c>
      <c r="N26" s="89" t="str">
        <f t="shared" si="11"/>
        <v/>
      </c>
      <c r="O26" s="89" t="str">
        <f>IF(ISERROR(VLOOKUP(AK26,AN$7:$AO$42,2,0)),"",VLOOKUP(AK26,AN$7:$AO$42,2,0))</f>
        <v/>
      </c>
      <c r="P26" s="75"/>
      <c r="Q26" s="4">
        <f t="shared" si="12"/>
        <v>0</v>
      </c>
      <c r="R26" s="4">
        <f t="shared" si="25"/>
        <v>0</v>
      </c>
      <c r="S26" s="4" t="str">
        <f t="shared" si="26"/>
        <v/>
      </c>
      <c r="T26" s="4" t="str">
        <f t="shared" si="15"/>
        <v/>
      </c>
      <c r="U26" s="11">
        <f t="shared" si="16"/>
        <v>0</v>
      </c>
      <c r="V26" s="4" t="str">
        <f t="shared" si="17"/>
        <v/>
      </c>
      <c r="W26" s="4">
        <v>0</v>
      </c>
      <c r="X26" s="4" t="str">
        <f t="shared" si="18"/>
        <v xml:space="preserve"> </v>
      </c>
      <c r="Y26" s="4" t="str">
        <f t="shared" si="0"/>
        <v/>
      </c>
      <c r="Z26" s="4" t="str">
        <f t="shared" si="1"/>
        <v/>
      </c>
      <c r="AA26" s="4" t="str">
        <f t="shared" si="2"/>
        <v/>
      </c>
      <c r="AB26" s="4" t="str">
        <f t="shared" si="3"/>
        <v/>
      </c>
      <c r="AC26" s="4" t="str">
        <f t="shared" si="24"/>
        <v/>
      </c>
      <c r="AD26" s="4" t="str">
        <f t="shared" si="4"/>
        <v/>
      </c>
      <c r="AE26" s="4" t="str">
        <f t="shared" si="19"/>
        <v>999:99.99</v>
      </c>
      <c r="AF26" s="4" t="str">
        <f t="shared" si="5"/>
        <v>999:99.99</v>
      </c>
      <c r="AG26" s="4" t="str">
        <f t="shared" si="6"/>
        <v>999:99.99</v>
      </c>
      <c r="AH26" s="4">
        <f t="shared" si="20"/>
        <v>0</v>
      </c>
      <c r="AI26" s="4">
        <f t="shared" si="7"/>
        <v>0</v>
      </c>
      <c r="AJ26" s="4">
        <f t="shared" si="8"/>
        <v>0</v>
      </c>
      <c r="AK26" s="4" t="str">
        <f t="shared" si="9"/>
        <v/>
      </c>
      <c r="AL26" s="4" t="str">
        <f t="shared" si="21"/>
        <v/>
      </c>
      <c r="AM26" s="4" t="str">
        <f t="shared" si="22"/>
        <v/>
      </c>
      <c r="AR26" s="70" t="str">
        <f>AR11</f>
        <v xml:space="preserve"> 50m 背泳ぎ</v>
      </c>
      <c r="AS26" s="69"/>
    </row>
    <row r="27" spans="1:45" ht="17.25" customHeight="1" x14ac:dyDescent="0.15">
      <c r="A27" s="35" t="str">
        <f t="shared" si="23"/>
        <v/>
      </c>
      <c r="B27" s="79"/>
      <c r="C27" s="77"/>
      <c r="D27" s="77"/>
      <c r="E27" s="77"/>
      <c r="F27" s="77"/>
      <c r="G27" s="46"/>
      <c r="H27" s="80"/>
      <c r="I27" s="46"/>
      <c r="J27" s="80"/>
      <c r="K27" s="46"/>
      <c r="L27" s="80"/>
      <c r="M27" s="86" t="str">
        <f t="shared" si="10"/>
        <v/>
      </c>
      <c r="N27" s="89" t="str">
        <f t="shared" si="11"/>
        <v/>
      </c>
      <c r="O27" s="89" t="str">
        <f>IF(ISERROR(VLOOKUP(AK27,AN$7:$AO$42,2,0)),"",VLOOKUP(AK27,AN$7:$AO$42,2,0))</f>
        <v/>
      </c>
      <c r="P27" s="75"/>
      <c r="Q27" s="4">
        <f t="shared" si="12"/>
        <v>0</v>
      </c>
      <c r="R27" s="4">
        <f t="shared" si="25"/>
        <v>0</v>
      </c>
      <c r="S27" s="4" t="str">
        <f t="shared" si="26"/>
        <v/>
      </c>
      <c r="T27" s="4" t="str">
        <f t="shared" si="15"/>
        <v/>
      </c>
      <c r="U27" s="11">
        <f t="shared" si="16"/>
        <v>0</v>
      </c>
      <c r="V27" s="4" t="str">
        <f t="shared" si="17"/>
        <v/>
      </c>
      <c r="W27" s="4">
        <v>0</v>
      </c>
      <c r="X27" s="4" t="str">
        <f t="shared" si="18"/>
        <v xml:space="preserve"> </v>
      </c>
      <c r="Y27" s="4" t="str">
        <f t="shared" si="0"/>
        <v/>
      </c>
      <c r="Z27" s="4" t="str">
        <f t="shared" si="1"/>
        <v/>
      </c>
      <c r="AA27" s="4" t="str">
        <f t="shared" si="2"/>
        <v/>
      </c>
      <c r="AB27" s="4" t="str">
        <f t="shared" si="3"/>
        <v/>
      </c>
      <c r="AC27" s="4" t="str">
        <f t="shared" si="24"/>
        <v/>
      </c>
      <c r="AD27" s="4" t="str">
        <f t="shared" si="4"/>
        <v/>
      </c>
      <c r="AE27" s="4" t="str">
        <f t="shared" si="19"/>
        <v>999:99.99</v>
      </c>
      <c r="AF27" s="4" t="str">
        <f t="shared" si="5"/>
        <v>999:99.99</v>
      </c>
      <c r="AG27" s="4" t="str">
        <f t="shared" si="6"/>
        <v>999:99.99</v>
      </c>
      <c r="AH27" s="4">
        <f t="shared" si="20"/>
        <v>0</v>
      </c>
      <c r="AI27" s="4">
        <f t="shared" si="7"/>
        <v>0</v>
      </c>
      <c r="AJ27" s="4">
        <f t="shared" si="8"/>
        <v>0</v>
      </c>
      <c r="AK27" s="4" t="str">
        <f t="shared" si="9"/>
        <v/>
      </c>
      <c r="AL27" s="4" t="str">
        <f t="shared" si="21"/>
        <v/>
      </c>
      <c r="AM27" s="4" t="str">
        <f t="shared" si="22"/>
        <v/>
      </c>
      <c r="AR27" s="70" t="str">
        <f>AR12</f>
        <v>100m 背泳ぎ</v>
      </c>
      <c r="AS27" s="69"/>
    </row>
    <row r="28" spans="1:45" ht="17.25" customHeight="1" x14ac:dyDescent="0.15">
      <c r="A28" s="35" t="str">
        <f t="shared" si="23"/>
        <v/>
      </c>
      <c r="B28" s="79"/>
      <c r="C28" s="77"/>
      <c r="D28" s="77"/>
      <c r="E28" s="77"/>
      <c r="F28" s="77"/>
      <c r="G28" s="46"/>
      <c r="H28" s="80"/>
      <c r="I28" s="46"/>
      <c r="J28" s="80"/>
      <c r="K28" s="46"/>
      <c r="L28" s="80"/>
      <c r="M28" s="86" t="str">
        <f t="shared" si="10"/>
        <v/>
      </c>
      <c r="N28" s="89" t="str">
        <f t="shared" si="11"/>
        <v/>
      </c>
      <c r="O28" s="89" t="str">
        <f>IF(ISERROR(VLOOKUP(AK28,AN$7:$AO$42,2,0)),"",VLOOKUP(AK28,AN$7:$AO$42,2,0))</f>
        <v/>
      </c>
      <c r="P28" s="75"/>
      <c r="Q28" s="4">
        <f t="shared" si="12"/>
        <v>0</v>
      </c>
      <c r="R28" s="4">
        <f t="shared" si="25"/>
        <v>0</v>
      </c>
      <c r="S28" s="4" t="str">
        <f t="shared" si="26"/>
        <v/>
      </c>
      <c r="T28" s="4" t="str">
        <f t="shared" si="15"/>
        <v/>
      </c>
      <c r="U28" s="11">
        <f t="shared" si="16"/>
        <v>0</v>
      </c>
      <c r="V28" s="4" t="str">
        <f t="shared" si="17"/>
        <v/>
      </c>
      <c r="W28" s="4">
        <v>0</v>
      </c>
      <c r="X28" s="4" t="str">
        <f t="shared" si="18"/>
        <v xml:space="preserve"> </v>
      </c>
      <c r="Y28" s="4" t="str">
        <f t="shared" si="0"/>
        <v/>
      </c>
      <c r="Z28" s="4" t="str">
        <f t="shared" si="1"/>
        <v/>
      </c>
      <c r="AA28" s="4" t="str">
        <f t="shared" si="2"/>
        <v/>
      </c>
      <c r="AB28" s="4" t="str">
        <f t="shared" si="3"/>
        <v/>
      </c>
      <c r="AC28" s="4" t="str">
        <f t="shared" si="24"/>
        <v/>
      </c>
      <c r="AD28" s="4" t="str">
        <f t="shared" si="4"/>
        <v/>
      </c>
      <c r="AE28" s="4" t="str">
        <f t="shared" si="19"/>
        <v>999:99.99</v>
      </c>
      <c r="AF28" s="4" t="str">
        <f t="shared" si="5"/>
        <v>999:99.99</v>
      </c>
      <c r="AG28" s="4" t="str">
        <f t="shared" si="6"/>
        <v>999:99.99</v>
      </c>
      <c r="AH28" s="4">
        <f t="shared" si="20"/>
        <v>0</v>
      </c>
      <c r="AI28" s="4">
        <f t="shared" si="7"/>
        <v>0</v>
      </c>
      <c r="AJ28" s="4">
        <f t="shared" si="8"/>
        <v>0</v>
      </c>
      <c r="AK28" s="4" t="str">
        <f t="shared" si="9"/>
        <v/>
      </c>
      <c r="AL28" s="4" t="str">
        <f t="shared" si="21"/>
        <v/>
      </c>
      <c r="AM28" s="4" t="str">
        <f t="shared" si="22"/>
        <v/>
      </c>
      <c r="AR28" s="70" t="str">
        <f>AR13</f>
        <v xml:space="preserve"> 50m 平泳ぎ</v>
      </c>
      <c r="AS28" s="69"/>
    </row>
    <row r="29" spans="1:45" ht="17.25" customHeight="1" x14ac:dyDescent="0.15">
      <c r="A29" s="35" t="str">
        <f t="shared" si="23"/>
        <v/>
      </c>
      <c r="B29" s="79"/>
      <c r="C29" s="77"/>
      <c r="D29" s="77"/>
      <c r="E29" s="77"/>
      <c r="F29" s="77"/>
      <c r="G29" s="46"/>
      <c r="H29" s="80"/>
      <c r="I29" s="46"/>
      <c r="J29" s="80"/>
      <c r="K29" s="46"/>
      <c r="L29" s="80"/>
      <c r="M29" s="86" t="str">
        <f t="shared" si="10"/>
        <v/>
      </c>
      <c r="N29" s="89" t="str">
        <f t="shared" si="11"/>
        <v/>
      </c>
      <c r="O29" s="89" t="str">
        <f>IF(ISERROR(VLOOKUP(AK29,AN$7:$AO$42,2,0)),"",VLOOKUP(AK29,AN$7:$AO$42,2,0))</f>
        <v/>
      </c>
      <c r="P29" s="75"/>
      <c r="Q29" s="4">
        <f t="shared" si="12"/>
        <v>0</v>
      </c>
      <c r="R29" s="4">
        <f t="shared" si="25"/>
        <v>0</v>
      </c>
      <c r="S29" s="4" t="str">
        <f t="shared" si="26"/>
        <v/>
      </c>
      <c r="T29" s="4" t="str">
        <f t="shared" si="15"/>
        <v/>
      </c>
      <c r="U29" s="11">
        <f t="shared" si="16"/>
        <v>0</v>
      </c>
      <c r="V29" s="4" t="str">
        <f t="shared" si="17"/>
        <v/>
      </c>
      <c r="W29" s="4">
        <v>0</v>
      </c>
      <c r="X29" s="4" t="str">
        <f t="shared" si="18"/>
        <v xml:space="preserve"> </v>
      </c>
      <c r="Y29" s="4" t="str">
        <f t="shared" si="0"/>
        <v/>
      </c>
      <c r="Z29" s="4" t="str">
        <f t="shared" si="1"/>
        <v/>
      </c>
      <c r="AA29" s="4" t="str">
        <f t="shared" si="2"/>
        <v/>
      </c>
      <c r="AB29" s="4" t="str">
        <f t="shared" si="3"/>
        <v/>
      </c>
      <c r="AC29" s="4" t="str">
        <f t="shared" si="24"/>
        <v/>
      </c>
      <c r="AD29" s="4" t="str">
        <f t="shared" si="4"/>
        <v/>
      </c>
      <c r="AE29" s="4" t="str">
        <f t="shared" si="19"/>
        <v>999:99.99</v>
      </c>
      <c r="AF29" s="4" t="str">
        <f t="shared" si="5"/>
        <v>999:99.99</v>
      </c>
      <c r="AG29" s="4" t="str">
        <f t="shared" si="6"/>
        <v>999:99.99</v>
      </c>
      <c r="AH29" s="4">
        <f t="shared" si="20"/>
        <v>0</v>
      </c>
      <c r="AI29" s="4">
        <f t="shared" si="7"/>
        <v>0</v>
      </c>
      <c r="AJ29" s="4">
        <f t="shared" si="8"/>
        <v>0</v>
      </c>
      <c r="AK29" s="4" t="str">
        <f t="shared" si="9"/>
        <v/>
      </c>
      <c r="AL29" s="4" t="str">
        <f t="shared" si="21"/>
        <v/>
      </c>
      <c r="AM29" s="4" t="str">
        <f t="shared" si="22"/>
        <v/>
      </c>
      <c r="AR29" s="70" t="str">
        <f>AR14</f>
        <v>100m 平泳ぎ</v>
      </c>
      <c r="AS29" s="69"/>
    </row>
    <row r="30" spans="1:45" ht="17.25" customHeight="1" x14ac:dyDescent="0.15">
      <c r="A30" s="35" t="str">
        <f t="shared" si="23"/>
        <v/>
      </c>
      <c r="B30" s="79"/>
      <c r="C30" s="77"/>
      <c r="D30" s="77"/>
      <c r="E30" s="77"/>
      <c r="F30" s="77"/>
      <c r="G30" s="46"/>
      <c r="H30" s="80"/>
      <c r="I30" s="46"/>
      <c r="J30" s="80"/>
      <c r="K30" s="46"/>
      <c r="L30" s="80"/>
      <c r="M30" s="86" t="str">
        <f t="shared" si="10"/>
        <v/>
      </c>
      <c r="N30" s="89" t="str">
        <f t="shared" si="11"/>
        <v/>
      </c>
      <c r="O30" s="89" t="str">
        <f>IF(ISERROR(VLOOKUP(AK30,AN$7:$AO$42,2,0)),"",VLOOKUP(AK30,AN$7:$AO$42,2,0))</f>
        <v/>
      </c>
      <c r="P30" s="75"/>
      <c r="Q30" s="4">
        <f t="shared" si="12"/>
        <v>0</v>
      </c>
      <c r="R30" s="4">
        <f t="shared" si="25"/>
        <v>0</v>
      </c>
      <c r="S30" s="4" t="str">
        <f t="shared" si="26"/>
        <v/>
      </c>
      <c r="T30" s="4" t="str">
        <f t="shared" si="15"/>
        <v/>
      </c>
      <c r="U30" s="11">
        <f t="shared" si="16"/>
        <v>0</v>
      </c>
      <c r="V30" s="4" t="str">
        <f t="shared" si="17"/>
        <v/>
      </c>
      <c r="W30" s="4">
        <v>0</v>
      </c>
      <c r="X30" s="4" t="str">
        <f t="shared" si="18"/>
        <v xml:space="preserve"> </v>
      </c>
      <c r="Y30" s="4" t="str">
        <f t="shared" si="0"/>
        <v/>
      </c>
      <c r="Z30" s="4" t="str">
        <f t="shared" si="1"/>
        <v/>
      </c>
      <c r="AA30" s="4" t="str">
        <f t="shared" si="2"/>
        <v/>
      </c>
      <c r="AB30" s="4" t="str">
        <f t="shared" si="3"/>
        <v/>
      </c>
      <c r="AC30" s="4" t="str">
        <f t="shared" si="24"/>
        <v/>
      </c>
      <c r="AD30" s="4" t="str">
        <f t="shared" si="4"/>
        <v/>
      </c>
      <c r="AE30" s="4" t="str">
        <f t="shared" si="19"/>
        <v>999:99.99</v>
      </c>
      <c r="AF30" s="4" t="str">
        <f t="shared" si="5"/>
        <v>999:99.99</v>
      </c>
      <c r="AG30" s="4" t="str">
        <f t="shared" si="6"/>
        <v>999:99.99</v>
      </c>
      <c r="AH30" s="4">
        <f t="shared" si="20"/>
        <v>0</v>
      </c>
      <c r="AI30" s="4">
        <f t="shared" si="7"/>
        <v>0</v>
      </c>
      <c r="AJ30" s="4">
        <f t="shared" si="8"/>
        <v>0</v>
      </c>
      <c r="AK30" s="4" t="str">
        <f t="shared" si="9"/>
        <v/>
      </c>
      <c r="AL30" s="4" t="str">
        <f t="shared" si="21"/>
        <v/>
      </c>
      <c r="AM30" s="4" t="str">
        <f t="shared" si="22"/>
        <v/>
      </c>
      <c r="AR30" s="70" t="str">
        <f>AR16</f>
        <v>100m バタフライ</v>
      </c>
      <c r="AS30" s="71"/>
    </row>
    <row r="31" spans="1:45" ht="17.25" customHeight="1" x14ac:dyDescent="0.15">
      <c r="A31" s="35" t="str">
        <f t="shared" si="23"/>
        <v/>
      </c>
      <c r="B31" s="79"/>
      <c r="C31" s="77"/>
      <c r="D31" s="77"/>
      <c r="E31" s="77"/>
      <c r="F31" s="77"/>
      <c r="G31" s="46"/>
      <c r="H31" s="80"/>
      <c r="I31" s="46"/>
      <c r="J31" s="80"/>
      <c r="K31" s="46"/>
      <c r="L31" s="80"/>
      <c r="M31" s="86" t="str">
        <f t="shared" si="10"/>
        <v/>
      </c>
      <c r="N31" s="89" t="str">
        <f t="shared" si="11"/>
        <v/>
      </c>
      <c r="O31" s="89" t="str">
        <f>IF(ISERROR(VLOOKUP(AK31,AN$7:$AO$42,2,0)),"",VLOOKUP(AK31,AN$7:$AO$42,2,0))</f>
        <v/>
      </c>
      <c r="P31" s="75"/>
      <c r="Q31" s="4">
        <f t="shared" si="12"/>
        <v>0</v>
      </c>
      <c r="R31" s="4">
        <f t="shared" si="25"/>
        <v>0</v>
      </c>
      <c r="S31" s="4" t="str">
        <f t="shared" si="26"/>
        <v/>
      </c>
      <c r="T31" s="4" t="str">
        <f t="shared" si="15"/>
        <v/>
      </c>
      <c r="U31" s="11">
        <f t="shared" si="16"/>
        <v>0</v>
      </c>
      <c r="V31" s="4" t="str">
        <f t="shared" si="17"/>
        <v/>
      </c>
      <c r="W31" s="4">
        <v>0</v>
      </c>
      <c r="X31" s="4" t="str">
        <f t="shared" si="18"/>
        <v xml:space="preserve"> </v>
      </c>
      <c r="Y31" s="4" t="str">
        <f t="shared" si="0"/>
        <v/>
      </c>
      <c r="Z31" s="4" t="str">
        <f t="shared" si="1"/>
        <v/>
      </c>
      <c r="AA31" s="4" t="str">
        <f t="shared" si="2"/>
        <v/>
      </c>
      <c r="AB31" s="4" t="str">
        <f t="shared" si="3"/>
        <v/>
      </c>
      <c r="AC31" s="4" t="str">
        <f t="shared" si="24"/>
        <v/>
      </c>
      <c r="AD31" s="4" t="str">
        <f t="shared" si="4"/>
        <v/>
      </c>
      <c r="AE31" s="4" t="str">
        <f t="shared" si="19"/>
        <v>999:99.99</v>
      </c>
      <c r="AF31" s="4" t="str">
        <f t="shared" si="5"/>
        <v>999:99.99</v>
      </c>
      <c r="AG31" s="4" t="str">
        <f t="shared" si="6"/>
        <v>999:99.99</v>
      </c>
      <c r="AH31" s="4">
        <f t="shared" si="20"/>
        <v>0</v>
      </c>
      <c r="AI31" s="4">
        <f t="shared" si="7"/>
        <v>0</v>
      </c>
      <c r="AJ31" s="4">
        <f t="shared" si="8"/>
        <v>0</v>
      </c>
      <c r="AK31" s="4" t="str">
        <f t="shared" si="9"/>
        <v/>
      </c>
      <c r="AL31" s="4" t="str">
        <f t="shared" si="21"/>
        <v/>
      </c>
      <c r="AM31" s="4" t="str">
        <f t="shared" si="22"/>
        <v/>
      </c>
      <c r="AR31" s="70" t="str">
        <f>AR17</f>
        <v>200m 個人メドレー</v>
      </c>
      <c r="AS31" s="71"/>
    </row>
    <row r="32" spans="1:45" ht="17.25" customHeight="1" x14ac:dyDescent="0.15">
      <c r="A32" s="35" t="str">
        <f t="shared" si="23"/>
        <v/>
      </c>
      <c r="B32" s="79"/>
      <c r="C32" s="77"/>
      <c r="D32" s="77"/>
      <c r="E32" s="77"/>
      <c r="F32" s="77"/>
      <c r="G32" s="46"/>
      <c r="H32" s="80"/>
      <c r="I32" s="46"/>
      <c r="J32" s="80"/>
      <c r="K32" s="46"/>
      <c r="L32" s="80"/>
      <c r="M32" s="86" t="str">
        <f t="shared" si="10"/>
        <v/>
      </c>
      <c r="N32" s="89" t="str">
        <f t="shared" si="11"/>
        <v/>
      </c>
      <c r="O32" s="89" t="str">
        <f>IF(ISERROR(VLOOKUP(AK32,AN$7:$AO$42,2,0)),"",VLOOKUP(AK32,AN$7:$AO$42,2,0))</f>
        <v/>
      </c>
      <c r="P32" s="75"/>
      <c r="Q32" s="4">
        <f t="shared" si="12"/>
        <v>0</v>
      </c>
      <c r="R32" s="4">
        <f t="shared" si="25"/>
        <v>0</v>
      </c>
      <c r="S32" s="4" t="str">
        <f t="shared" si="26"/>
        <v/>
      </c>
      <c r="T32" s="4" t="str">
        <f t="shared" si="15"/>
        <v/>
      </c>
      <c r="U32" s="11">
        <f t="shared" si="16"/>
        <v>0</v>
      </c>
      <c r="V32" s="4" t="str">
        <f t="shared" si="17"/>
        <v/>
      </c>
      <c r="W32" s="4">
        <v>0</v>
      </c>
      <c r="X32" s="4" t="str">
        <f t="shared" si="18"/>
        <v xml:space="preserve"> </v>
      </c>
      <c r="Y32" s="4" t="str">
        <f t="shared" si="0"/>
        <v/>
      </c>
      <c r="Z32" s="4" t="str">
        <f t="shared" si="1"/>
        <v/>
      </c>
      <c r="AA32" s="4" t="str">
        <f t="shared" si="2"/>
        <v/>
      </c>
      <c r="AB32" s="4" t="str">
        <f t="shared" si="3"/>
        <v/>
      </c>
      <c r="AC32" s="4" t="str">
        <f t="shared" si="24"/>
        <v/>
      </c>
      <c r="AD32" s="4" t="str">
        <f t="shared" si="4"/>
        <v/>
      </c>
      <c r="AE32" s="4" t="str">
        <f t="shared" si="19"/>
        <v>999:99.99</v>
      </c>
      <c r="AF32" s="4" t="str">
        <f t="shared" si="5"/>
        <v>999:99.99</v>
      </c>
      <c r="AG32" s="4" t="str">
        <f t="shared" si="6"/>
        <v>999:99.99</v>
      </c>
      <c r="AH32" s="4">
        <f t="shared" si="20"/>
        <v>0</v>
      </c>
      <c r="AI32" s="4">
        <f t="shared" si="7"/>
        <v>0</v>
      </c>
      <c r="AJ32" s="4">
        <f t="shared" si="8"/>
        <v>0</v>
      </c>
      <c r="AK32" s="4" t="str">
        <f t="shared" si="9"/>
        <v/>
      </c>
      <c r="AL32" s="4" t="str">
        <f t="shared" si="21"/>
        <v/>
      </c>
      <c r="AM32" s="4" t="str">
        <f t="shared" si="22"/>
        <v/>
      </c>
      <c r="AR32" s="70">
        <f>AR19</f>
        <v>0</v>
      </c>
      <c r="AS32" s="69"/>
    </row>
    <row r="33" spans="1:45" ht="17.25" customHeight="1" x14ac:dyDescent="0.15">
      <c r="A33" s="35" t="str">
        <f t="shared" si="23"/>
        <v/>
      </c>
      <c r="B33" s="79"/>
      <c r="C33" s="77"/>
      <c r="D33" s="77"/>
      <c r="E33" s="77"/>
      <c r="F33" s="77"/>
      <c r="G33" s="46"/>
      <c r="H33" s="80"/>
      <c r="I33" s="46"/>
      <c r="J33" s="80"/>
      <c r="K33" s="46"/>
      <c r="L33" s="80"/>
      <c r="M33" s="86" t="str">
        <f t="shared" si="10"/>
        <v/>
      </c>
      <c r="N33" s="89" t="str">
        <f t="shared" si="11"/>
        <v/>
      </c>
      <c r="O33" s="89" t="str">
        <f>IF(ISERROR(VLOOKUP(AK33,AN$7:$AO$42,2,0)),"",VLOOKUP(AK33,AN$7:$AO$42,2,0))</f>
        <v/>
      </c>
      <c r="P33" s="75"/>
      <c r="Q33" s="4">
        <f t="shared" si="12"/>
        <v>0</v>
      </c>
      <c r="R33" s="4">
        <f t="shared" si="25"/>
        <v>0</v>
      </c>
      <c r="S33" s="4" t="str">
        <f t="shared" si="26"/>
        <v/>
      </c>
      <c r="T33" s="4" t="str">
        <f t="shared" si="15"/>
        <v/>
      </c>
      <c r="U33" s="11">
        <f t="shared" si="16"/>
        <v>0</v>
      </c>
      <c r="V33" s="4" t="str">
        <f t="shared" si="17"/>
        <v/>
      </c>
      <c r="W33" s="4">
        <v>0</v>
      </c>
      <c r="X33" s="4" t="str">
        <f t="shared" si="18"/>
        <v xml:space="preserve"> </v>
      </c>
      <c r="Y33" s="4" t="str">
        <f t="shared" si="0"/>
        <v/>
      </c>
      <c r="Z33" s="4" t="str">
        <f t="shared" si="1"/>
        <v/>
      </c>
      <c r="AA33" s="4" t="str">
        <f t="shared" si="2"/>
        <v/>
      </c>
      <c r="AB33" s="4" t="str">
        <f t="shared" si="3"/>
        <v/>
      </c>
      <c r="AC33" s="4" t="str">
        <f t="shared" si="24"/>
        <v/>
      </c>
      <c r="AD33" s="4" t="str">
        <f t="shared" si="4"/>
        <v/>
      </c>
      <c r="AE33" s="4" t="str">
        <f t="shared" si="19"/>
        <v>999:99.99</v>
      </c>
      <c r="AF33" s="4" t="str">
        <f t="shared" si="5"/>
        <v>999:99.99</v>
      </c>
      <c r="AG33" s="4" t="str">
        <f t="shared" si="6"/>
        <v>999:99.99</v>
      </c>
      <c r="AH33" s="4">
        <f t="shared" si="20"/>
        <v>0</v>
      </c>
      <c r="AI33" s="4">
        <f t="shared" si="7"/>
        <v>0</v>
      </c>
      <c r="AJ33" s="4">
        <f t="shared" si="8"/>
        <v>0</v>
      </c>
      <c r="AK33" s="4" t="str">
        <f t="shared" si="9"/>
        <v/>
      </c>
      <c r="AL33" s="4" t="str">
        <f t="shared" si="21"/>
        <v/>
      </c>
      <c r="AM33" s="4" t="str">
        <f t="shared" si="22"/>
        <v/>
      </c>
      <c r="AR33" s="70" t="e">
        <f>#REF!</f>
        <v>#REF!</v>
      </c>
      <c r="AS33" s="69"/>
    </row>
    <row r="34" spans="1:45" ht="17.25" customHeight="1" x14ac:dyDescent="0.15">
      <c r="A34" s="35" t="str">
        <f t="shared" si="23"/>
        <v/>
      </c>
      <c r="B34" s="79"/>
      <c r="C34" s="77"/>
      <c r="D34" s="77"/>
      <c r="E34" s="77"/>
      <c r="F34" s="77"/>
      <c r="G34" s="46"/>
      <c r="H34" s="80"/>
      <c r="I34" s="46"/>
      <c r="J34" s="80"/>
      <c r="K34" s="46"/>
      <c r="L34" s="80"/>
      <c r="M34" s="86" t="str">
        <f t="shared" si="10"/>
        <v/>
      </c>
      <c r="N34" s="89" t="str">
        <f t="shared" si="11"/>
        <v/>
      </c>
      <c r="O34" s="89" t="str">
        <f>IF(ISERROR(VLOOKUP(AK34,AN$7:$AO$42,2,0)),"",VLOOKUP(AK34,AN$7:$AO$42,2,0))</f>
        <v/>
      </c>
      <c r="P34" s="75"/>
      <c r="Q34" s="4">
        <f t="shared" si="12"/>
        <v>0</v>
      </c>
      <c r="R34" s="4">
        <f t="shared" si="25"/>
        <v>0</v>
      </c>
      <c r="S34" s="4" t="str">
        <f t="shared" si="26"/>
        <v/>
      </c>
      <c r="T34" s="4" t="str">
        <f t="shared" si="15"/>
        <v/>
      </c>
      <c r="U34" s="11">
        <f t="shared" si="16"/>
        <v>0</v>
      </c>
      <c r="V34" s="4" t="str">
        <f t="shared" si="17"/>
        <v/>
      </c>
      <c r="W34" s="4">
        <v>0</v>
      </c>
      <c r="X34" s="4" t="str">
        <f t="shared" si="18"/>
        <v xml:space="preserve"> </v>
      </c>
      <c r="Y34" s="4" t="str">
        <f t="shared" si="0"/>
        <v/>
      </c>
      <c r="Z34" s="4" t="str">
        <f t="shared" si="1"/>
        <v/>
      </c>
      <c r="AA34" s="4" t="str">
        <f t="shared" si="2"/>
        <v/>
      </c>
      <c r="AB34" s="4" t="str">
        <f t="shared" si="3"/>
        <v/>
      </c>
      <c r="AC34" s="4" t="str">
        <f t="shared" si="24"/>
        <v/>
      </c>
      <c r="AD34" s="4" t="str">
        <f t="shared" si="4"/>
        <v/>
      </c>
      <c r="AE34" s="4" t="str">
        <f t="shared" si="19"/>
        <v>999:99.99</v>
      </c>
      <c r="AF34" s="4" t="str">
        <f t="shared" si="5"/>
        <v>999:99.99</v>
      </c>
      <c r="AG34" s="4" t="str">
        <f t="shared" si="6"/>
        <v>999:99.99</v>
      </c>
      <c r="AH34" s="4">
        <f t="shared" si="20"/>
        <v>0</v>
      </c>
      <c r="AI34" s="4">
        <f t="shared" si="7"/>
        <v>0</v>
      </c>
      <c r="AJ34" s="4">
        <f t="shared" si="8"/>
        <v>0</v>
      </c>
      <c r="AK34" s="4" t="str">
        <f t="shared" si="9"/>
        <v/>
      </c>
      <c r="AL34" s="4" t="str">
        <f t="shared" si="21"/>
        <v/>
      </c>
      <c r="AM34" s="4" t="str">
        <f t="shared" si="22"/>
        <v/>
      </c>
      <c r="AR34" s="72">
        <f>AR21</f>
        <v>0</v>
      </c>
      <c r="AS34" s="73"/>
    </row>
    <row r="35" spans="1:45" ht="17.25" customHeight="1" x14ac:dyDescent="0.15">
      <c r="A35" s="35" t="str">
        <f t="shared" si="23"/>
        <v/>
      </c>
      <c r="B35" s="79"/>
      <c r="C35" s="77"/>
      <c r="D35" s="77"/>
      <c r="E35" s="77"/>
      <c r="F35" s="77"/>
      <c r="G35" s="46"/>
      <c r="H35" s="80"/>
      <c r="I35" s="46"/>
      <c r="J35" s="80"/>
      <c r="K35" s="46"/>
      <c r="L35" s="80"/>
      <c r="M35" s="86" t="str">
        <f t="shared" si="10"/>
        <v/>
      </c>
      <c r="N35" s="89" t="str">
        <f t="shared" si="11"/>
        <v/>
      </c>
      <c r="O35" s="89" t="str">
        <f>IF(ISERROR(VLOOKUP(AK35,AN$7:$AO$42,2,0)),"",VLOOKUP(AK35,AN$7:$AO$42,2,0))</f>
        <v/>
      </c>
      <c r="P35" s="75"/>
      <c r="Q35" s="4">
        <f t="shared" si="12"/>
        <v>0</v>
      </c>
      <c r="R35" s="4">
        <f t="shared" si="25"/>
        <v>0</v>
      </c>
      <c r="S35" s="4" t="str">
        <f t="shared" si="26"/>
        <v/>
      </c>
      <c r="T35" s="4" t="str">
        <f t="shared" si="15"/>
        <v/>
      </c>
      <c r="U35" s="11">
        <f t="shared" si="16"/>
        <v>0</v>
      </c>
      <c r="V35" s="4" t="str">
        <f t="shared" si="17"/>
        <v/>
      </c>
      <c r="W35" s="4">
        <v>0</v>
      </c>
      <c r="X35" s="4" t="str">
        <f t="shared" si="18"/>
        <v xml:space="preserve"> </v>
      </c>
      <c r="Y35" s="4" t="str">
        <f t="shared" si="0"/>
        <v/>
      </c>
      <c r="Z35" s="4" t="str">
        <f t="shared" si="1"/>
        <v/>
      </c>
      <c r="AA35" s="4" t="str">
        <f t="shared" si="2"/>
        <v/>
      </c>
      <c r="AB35" s="4" t="str">
        <f t="shared" si="3"/>
        <v/>
      </c>
      <c r="AC35" s="4" t="str">
        <f t="shared" si="24"/>
        <v/>
      </c>
      <c r="AD35" s="4" t="str">
        <f t="shared" si="4"/>
        <v/>
      </c>
      <c r="AE35" s="4" t="str">
        <f t="shared" si="19"/>
        <v>999:99.99</v>
      </c>
      <c r="AF35" s="4" t="str">
        <f t="shared" si="5"/>
        <v>999:99.99</v>
      </c>
      <c r="AG35" s="4" t="str">
        <f t="shared" si="6"/>
        <v>999:99.99</v>
      </c>
      <c r="AH35" s="4">
        <f t="shared" si="20"/>
        <v>0</v>
      </c>
      <c r="AI35" s="4">
        <f t="shared" si="7"/>
        <v>0</v>
      </c>
      <c r="AJ35" s="4">
        <f t="shared" si="8"/>
        <v>0</v>
      </c>
      <c r="AK35" s="4" t="str">
        <f t="shared" si="9"/>
        <v/>
      </c>
      <c r="AL35" s="4" t="str">
        <f t="shared" si="21"/>
        <v/>
      </c>
      <c r="AM35" s="4" t="str">
        <f t="shared" si="22"/>
        <v/>
      </c>
    </row>
    <row r="36" spans="1:45" ht="17.25" customHeight="1" x14ac:dyDescent="0.15">
      <c r="A36" s="35" t="str">
        <f t="shared" si="23"/>
        <v/>
      </c>
      <c r="B36" s="79"/>
      <c r="C36" s="77"/>
      <c r="D36" s="77"/>
      <c r="E36" s="77"/>
      <c r="F36" s="77"/>
      <c r="G36" s="46"/>
      <c r="H36" s="80"/>
      <c r="I36" s="46"/>
      <c r="J36" s="80"/>
      <c r="K36" s="46"/>
      <c r="L36" s="80"/>
      <c r="M36" s="86" t="str">
        <f t="shared" si="10"/>
        <v/>
      </c>
      <c r="N36" s="89" t="str">
        <f t="shared" si="11"/>
        <v/>
      </c>
      <c r="O36" s="89" t="str">
        <f>IF(ISERROR(VLOOKUP(AK36,AN$7:$AO$42,2,0)),"",VLOOKUP(AK36,AN$7:$AO$42,2,0))</f>
        <v/>
      </c>
      <c r="P36" s="75"/>
      <c r="Q36" s="4">
        <f t="shared" si="12"/>
        <v>0</v>
      </c>
      <c r="R36" s="4">
        <f t="shared" si="25"/>
        <v>0</v>
      </c>
      <c r="S36" s="4" t="str">
        <f t="shared" si="26"/>
        <v/>
      </c>
      <c r="T36" s="4" t="str">
        <f t="shared" si="15"/>
        <v/>
      </c>
      <c r="U36" s="11">
        <f t="shared" si="16"/>
        <v>0</v>
      </c>
      <c r="V36" s="4" t="str">
        <f t="shared" si="17"/>
        <v/>
      </c>
      <c r="W36" s="4">
        <v>0</v>
      </c>
      <c r="X36" s="4" t="str">
        <f t="shared" si="18"/>
        <v xml:space="preserve"> </v>
      </c>
      <c r="Y36" s="4" t="str">
        <f t="shared" si="0"/>
        <v/>
      </c>
      <c r="Z36" s="4" t="str">
        <f t="shared" si="1"/>
        <v/>
      </c>
      <c r="AA36" s="4" t="str">
        <f t="shared" si="2"/>
        <v/>
      </c>
      <c r="AB36" s="4" t="str">
        <f t="shared" si="3"/>
        <v/>
      </c>
      <c r="AC36" s="4" t="str">
        <f t="shared" si="24"/>
        <v/>
      </c>
      <c r="AD36" s="4" t="str">
        <f t="shared" si="4"/>
        <v/>
      </c>
      <c r="AE36" s="4" t="str">
        <f t="shared" si="19"/>
        <v>999:99.99</v>
      </c>
      <c r="AF36" s="4" t="str">
        <f t="shared" si="5"/>
        <v>999:99.99</v>
      </c>
      <c r="AG36" s="4" t="str">
        <f t="shared" si="6"/>
        <v>999:99.99</v>
      </c>
      <c r="AH36" s="4">
        <f t="shared" si="20"/>
        <v>0</v>
      </c>
      <c r="AI36" s="4">
        <f t="shared" si="7"/>
        <v>0</v>
      </c>
      <c r="AJ36" s="4">
        <f t="shared" si="8"/>
        <v>0</v>
      </c>
      <c r="AK36" s="4" t="str">
        <f t="shared" si="9"/>
        <v/>
      </c>
      <c r="AL36" s="4" t="str">
        <f t="shared" si="21"/>
        <v/>
      </c>
      <c r="AM36" s="4" t="str">
        <f t="shared" si="22"/>
        <v/>
      </c>
      <c r="AR36" s="66" t="s">
        <v>115</v>
      </c>
      <c r="AS36" s="67"/>
    </row>
    <row r="37" spans="1:45" ht="17.25" customHeight="1" x14ac:dyDescent="0.15">
      <c r="A37" s="35" t="str">
        <f t="shared" si="23"/>
        <v/>
      </c>
      <c r="B37" s="79"/>
      <c r="C37" s="77"/>
      <c r="D37" s="77"/>
      <c r="E37" s="77"/>
      <c r="F37" s="77"/>
      <c r="G37" s="46"/>
      <c r="H37" s="80"/>
      <c r="I37" s="46"/>
      <c r="J37" s="80"/>
      <c r="K37" s="46"/>
      <c r="L37" s="80"/>
      <c r="M37" s="86" t="str">
        <f t="shared" si="10"/>
        <v/>
      </c>
      <c r="N37" s="89" t="str">
        <f t="shared" si="11"/>
        <v/>
      </c>
      <c r="O37" s="89" t="str">
        <f>IF(ISERROR(VLOOKUP(AK37,AN$7:$AO$42,2,0)),"",VLOOKUP(AK37,AN$7:$AO$42,2,0))</f>
        <v/>
      </c>
      <c r="P37" s="75"/>
      <c r="Q37" s="4">
        <f t="shared" si="12"/>
        <v>0</v>
      </c>
      <c r="R37" s="4">
        <f t="shared" si="25"/>
        <v>0</v>
      </c>
      <c r="S37" s="4" t="str">
        <f t="shared" si="26"/>
        <v/>
      </c>
      <c r="T37" s="4" t="str">
        <f t="shared" si="15"/>
        <v/>
      </c>
      <c r="U37" s="11">
        <f t="shared" si="16"/>
        <v>0</v>
      </c>
      <c r="V37" s="4" t="str">
        <f t="shared" si="17"/>
        <v/>
      </c>
      <c r="W37" s="4">
        <v>0</v>
      </c>
      <c r="X37" s="4" t="str">
        <f t="shared" si="18"/>
        <v xml:space="preserve"> </v>
      </c>
      <c r="Y37" s="4" t="str">
        <f t="shared" si="0"/>
        <v/>
      </c>
      <c r="Z37" s="4" t="str">
        <f t="shared" si="1"/>
        <v/>
      </c>
      <c r="AA37" s="4" t="str">
        <f t="shared" si="2"/>
        <v/>
      </c>
      <c r="AB37" s="4" t="str">
        <f t="shared" si="3"/>
        <v/>
      </c>
      <c r="AC37" s="4" t="str">
        <f t="shared" si="24"/>
        <v/>
      </c>
      <c r="AD37" s="4" t="str">
        <f t="shared" si="4"/>
        <v/>
      </c>
      <c r="AE37" s="4" t="str">
        <f t="shared" si="19"/>
        <v>999:99.99</v>
      </c>
      <c r="AF37" s="4" t="str">
        <f t="shared" si="5"/>
        <v>999:99.99</v>
      </c>
      <c r="AG37" s="4" t="str">
        <f t="shared" si="6"/>
        <v>999:99.99</v>
      </c>
      <c r="AH37" s="4">
        <f t="shared" si="20"/>
        <v>0</v>
      </c>
      <c r="AI37" s="4">
        <f t="shared" si="7"/>
        <v>0</v>
      </c>
      <c r="AJ37" s="4">
        <f t="shared" si="8"/>
        <v>0</v>
      </c>
      <c r="AK37" s="4" t="str">
        <f t="shared" si="9"/>
        <v/>
      </c>
      <c r="AL37" s="4" t="str">
        <f t="shared" si="21"/>
        <v/>
      </c>
      <c r="AM37" s="4" t="str">
        <f t="shared" si="22"/>
        <v/>
      </c>
      <c r="AR37" s="68"/>
      <c r="AS37" s="69"/>
    </row>
    <row r="38" spans="1:45" ht="17.25" customHeight="1" x14ac:dyDescent="0.15">
      <c r="A38" s="35" t="str">
        <f t="shared" si="23"/>
        <v/>
      </c>
      <c r="B38" s="79"/>
      <c r="C38" s="77"/>
      <c r="D38" s="77"/>
      <c r="E38" s="77"/>
      <c r="F38" s="77"/>
      <c r="G38" s="46"/>
      <c r="H38" s="80"/>
      <c r="I38" s="46"/>
      <c r="J38" s="80"/>
      <c r="K38" s="46"/>
      <c r="L38" s="80"/>
      <c r="M38" s="86" t="str">
        <f t="shared" si="10"/>
        <v/>
      </c>
      <c r="N38" s="89" t="str">
        <f t="shared" si="11"/>
        <v/>
      </c>
      <c r="O38" s="89" t="str">
        <f>IF(ISERROR(VLOOKUP(AK38,AN$7:$AO$42,2,0)),"",VLOOKUP(AK38,AN$7:$AO$42,2,0))</f>
        <v/>
      </c>
      <c r="P38" s="75"/>
      <c r="Q38" s="4">
        <f t="shared" si="12"/>
        <v>0</v>
      </c>
      <c r="R38" s="4">
        <f t="shared" si="25"/>
        <v>0</v>
      </c>
      <c r="S38" s="4" t="str">
        <f t="shared" si="26"/>
        <v/>
      </c>
      <c r="T38" s="4" t="str">
        <f t="shared" si="15"/>
        <v/>
      </c>
      <c r="U38" s="11">
        <f t="shared" si="16"/>
        <v>0</v>
      </c>
      <c r="V38" s="4" t="str">
        <f t="shared" si="17"/>
        <v/>
      </c>
      <c r="W38" s="4">
        <v>0</v>
      </c>
      <c r="X38" s="4" t="str">
        <f t="shared" si="18"/>
        <v xml:space="preserve"> </v>
      </c>
      <c r="Y38" s="4" t="str">
        <f t="shared" si="0"/>
        <v/>
      </c>
      <c r="Z38" s="4" t="str">
        <f t="shared" si="1"/>
        <v/>
      </c>
      <c r="AA38" s="4" t="str">
        <f t="shared" si="2"/>
        <v/>
      </c>
      <c r="AB38" s="4" t="str">
        <f t="shared" si="3"/>
        <v/>
      </c>
      <c r="AC38" s="4" t="str">
        <f t="shared" si="24"/>
        <v/>
      </c>
      <c r="AD38" s="4" t="str">
        <f t="shared" si="4"/>
        <v/>
      </c>
      <c r="AE38" s="4" t="str">
        <f t="shared" si="19"/>
        <v>999:99.99</v>
      </c>
      <c r="AF38" s="4" t="str">
        <f t="shared" si="5"/>
        <v>999:99.99</v>
      </c>
      <c r="AG38" s="4" t="str">
        <f t="shared" si="6"/>
        <v>999:99.99</v>
      </c>
      <c r="AH38" s="4">
        <f t="shared" si="20"/>
        <v>0</v>
      </c>
      <c r="AI38" s="4">
        <f t="shared" si="7"/>
        <v>0</v>
      </c>
      <c r="AJ38" s="4">
        <f t="shared" si="8"/>
        <v>0</v>
      </c>
      <c r="AK38" s="4" t="str">
        <f t="shared" si="9"/>
        <v/>
      </c>
      <c r="AL38" s="4" t="str">
        <f t="shared" si="21"/>
        <v/>
      </c>
      <c r="AM38" s="4" t="str">
        <f t="shared" si="22"/>
        <v/>
      </c>
      <c r="AR38" s="68" t="str">
        <f>AR10</f>
        <v>100m 自由形</v>
      </c>
      <c r="AS38" s="69"/>
    </row>
    <row r="39" spans="1:45" ht="17.25" customHeight="1" x14ac:dyDescent="0.15">
      <c r="A39" s="35" t="str">
        <f t="shared" si="23"/>
        <v/>
      </c>
      <c r="B39" s="79"/>
      <c r="C39" s="77"/>
      <c r="D39" s="77"/>
      <c r="E39" s="77"/>
      <c r="F39" s="77"/>
      <c r="G39" s="46"/>
      <c r="H39" s="80"/>
      <c r="I39" s="46"/>
      <c r="J39" s="80"/>
      <c r="K39" s="46"/>
      <c r="L39" s="80"/>
      <c r="M39" s="86" t="str">
        <f t="shared" ref="M39:M66" si="27">IF(B39="","",DATEDIF(B39,$T$1,"Y") )</f>
        <v/>
      </c>
      <c r="N39" s="89" t="str">
        <f t="shared" si="11"/>
        <v/>
      </c>
      <c r="O39" s="89" t="str">
        <f>IF(ISERROR(VLOOKUP(AK39,AN$7:$AO$42,2,0)),"",VLOOKUP(AK39,AN$7:$AO$42,2,0))</f>
        <v/>
      </c>
      <c r="P39" s="75"/>
      <c r="Q39" s="4">
        <f t="shared" si="12"/>
        <v>0</v>
      </c>
      <c r="R39" s="4">
        <f t="shared" si="25"/>
        <v>0</v>
      </c>
      <c r="S39" s="4" t="str">
        <f t="shared" si="26"/>
        <v/>
      </c>
      <c r="T39" s="4" t="str">
        <f t="shared" si="15"/>
        <v/>
      </c>
      <c r="U39" s="11">
        <f t="shared" si="16"/>
        <v>0</v>
      </c>
      <c r="V39" s="4" t="str">
        <f t="shared" si="17"/>
        <v/>
      </c>
      <c r="W39" s="4">
        <v>0</v>
      </c>
      <c r="X39" s="4" t="str">
        <f t="shared" si="18"/>
        <v xml:space="preserve"> </v>
      </c>
      <c r="Y39" s="4" t="str">
        <f t="shared" ref="Y39:Y66" si="28">IF(G39="","",VLOOKUP(G39,$AR$9:$AS$21,2,0))</f>
        <v/>
      </c>
      <c r="Z39" s="4" t="str">
        <f t="shared" ref="Z39:Z66" si="29">IF(I39="","",VLOOKUP(I39,$AR$9:$AS$21,2,0))</f>
        <v/>
      </c>
      <c r="AA39" s="4" t="str">
        <f t="shared" ref="AA39:AA66" si="30">IF(K39="","",VLOOKUP(K39,$AR$9:$AS$21,2,0))</f>
        <v/>
      </c>
      <c r="AB39" s="4" t="str">
        <f t="shared" ref="AB39:AB66" si="31">IF(G39="","",VALUE(LEFT(G39,3)))</f>
        <v/>
      </c>
      <c r="AC39" s="4" t="str">
        <f t="shared" ref="AC39:AC66" si="32">IF(I39="","",VALUE(LEFT(I39,3)))</f>
        <v/>
      </c>
      <c r="AD39" s="4" t="str">
        <f t="shared" ref="AD39:AD66" si="33">IF(K39="","",VALUE(LEFT(K39,3)))</f>
        <v/>
      </c>
      <c r="AE39" s="4" t="str">
        <f t="shared" ref="AE39:AE66" si="34">IF(H39="","999:99.99"," "&amp;LEFT(RIGHT("  "&amp;TEXT(H39,"0.00"),7),2)&amp;":"&amp;RIGHT(TEXT(H39,"0.00"),5))</f>
        <v>999:99.99</v>
      </c>
      <c r="AF39" s="4" t="str">
        <f t="shared" ref="AF39:AF66" si="35">IF(J39="","999:99.99"," "&amp;LEFT(RIGHT("  "&amp;TEXT(J39,"0.00"),7),2)&amp;":"&amp;RIGHT(TEXT(J39,"0.00"),5))</f>
        <v>999:99.99</v>
      </c>
      <c r="AG39" s="4" t="str">
        <f t="shared" ref="AG39:AG66" si="36">IF(L39="","999:99.99"," "&amp;LEFT(RIGHT("  "&amp;TEXT(L39,"0.00"),7),2)&amp;":"&amp;RIGHT(TEXT(L39,"0.00"),5))</f>
        <v>999:99.99</v>
      </c>
      <c r="AH39" s="4">
        <f t="shared" si="20"/>
        <v>0</v>
      </c>
      <c r="AI39" s="4">
        <f t="shared" ref="AI39:AI66" si="37">IF(I39="",0,IF(OR(I39=G39,I39=K39),1,0))</f>
        <v>0</v>
      </c>
      <c r="AJ39" s="4">
        <f t="shared" ref="AJ39:AJ66" si="38">IF(K39="",0,IF(OR(K39=G39,K39=I39),1,0))</f>
        <v>0</v>
      </c>
      <c r="AK39" s="4" t="str">
        <f t="shared" ref="AK39:AK66" si="39">IF(B39="","",DATEDIF(B39,$T$2,"Y"))</f>
        <v/>
      </c>
      <c r="AL39" s="4" t="str">
        <f t="shared" si="21"/>
        <v/>
      </c>
      <c r="AM39" s="4" t="str">
        <f t="shared" si="22"/>
        <v/>
      </c>
      <c r="AR39" s="68" t="str">
        <f>AR11</f>
        <v xml:space="preserve"> 50m 背泳ぎ</v>
      </c>
      <c r="AS39" s="69"/>
    </row>
    <row r="40" spans="1:45" ht="17.25" customHeight="1" x14ac:dyDescent="0.15">
      <c r="A40" s="35" t="str">
        <f t="shared" si="23"/>
        <v/>
      </c>
      <c r="B40" s="79"/>
      <c r="C40" s="77"/>
      <c r="D40" s="77"/>
      <c r="E40" s="77"/>
      <c r="F40" s="77"/>
      <c r="G40" s="46"/>
      <c r="H40" s="80"/>
      <c r="I40" s="46"/>
      <c r="J40" s="80"/>
      <c r="K40" s="46"/>
      <c r="L40" s="80"/>
      <c r="M40" s="86" t="str">
        <f t="shared" si="27"/>
        <v/>
      </c>
      <c r="N40" s="89" t="str">
        <f t="shared" si="11"/>
        <v/>
      </c>
      <c r="O40" s="89" t="str">
        <f>IF(ISERROR(VLOOKUP(AK40,AN$7:$AO$42,2,0)),"",VLOOKUP(AK40,AN$7:$AO$42,2,0))</f>
        <v/>
      </c>
      <c r="P40" s="75"/>
      <c r="Q40" s="4">
        <f t="shared" si="12"/>
        <v>0</v>
      </c>
      <c r="R40" s="4">
        <f t="shared" si="25"/>
        <v>0</v>
      </c>
      <c r="S40" s="4" t="str">
        <f t="shared" si="26"/>
        <v/>
      </c>
      <c r="T40" s="4" t="str">
        <f t="shared" si="15"/>
        <v/>
      </c>
      <c r="U40" s="11">
        <f t="shared" si="16"/>
        <v>0</v>
      </c>
      <c r="V40" s="4" t="str">
        <f t="shared" si="17"/>
        <v/>
      </c>
      <c r="W40" s="4">
        <v>0</v>
      </c>
      <c r="X40" s="4" t="str">
        <f t="shared" si="18"/>
        <v xml:space="preserve"> </v>
      </c>
      <c r="Y40" s="4" t="str">
        <f t="shared" si="28"/>
        <v/>
      </c>
      <c r="Z40" s="4" t="str">
        <f t="shared" si="29"/>
        <v/>
      </c>
      <c r="AA40" s="4" t="str">
        <f t="shared" si="30"/>
        <v/>
      </c>
      <c r="AB40" s="4" t="str">
        <f t="shared" si="31"/>
        <v/>
      </c>
      <c r="AC40" s="4" t="str">
        <f t="shared" si="32"/>
        <v/>
      </c>
      <c r="AD40" s="4" t="str">
        <f t="shared" si="33"/>
        <v/>
      </c>
      <c r="AE40" s="4" t="str">
        <f t="shared" si="34"/>
        <v>999:99.99</v>
      </c>
      <c r="AF40" s="4" t="str">
        <f t="shared" si="35"/>
        <v>999:99.99</v>
      </c>
      <c r="AG40" s="4" t="str">
        <f t="shared" si="36"/>
        <v>999:99.99</v>
      </c>
      <c r="AH40" s="4">
        <f t="shared" si="20"/>
        <v>0</v>
      </c>
      <c r="AI40" s="4">
        <f t="shared" si="37"/>
        <v>0</v>
      </c>
      <c r="AJ40" s="4">
        <f t="shared" si="38"/>
        <v>0</v>
      </c>
      <c r="AK40" s="4" t="str">
        <f t="shared" si="39"/>
        <v/>
      </c>
      <c r="AL40" s="4" t="str">
        <f t="shared" si="21"/>
        <v/>
      </c>
      <c r="AM40" s="4" t="str">
        <f t="shared" si="22"/>
        <v/>
      </c>
      <c r="AR40" s="68" t="str">
        <f>AR13</f>
        <v xml:space="preserve"> 50m 平泳ぎ</v>
      </c>
      <c r="AS40" s="69"/>
    </row>
    <row r="41" spans="1:45" ht="17.25" customHeight="1" x14ac:dyDescent="0.15">
      <c r="A41" s="35" t="str">
        <f t="shared" si="23"/>
        <v/>
      </c>
      <c r="B41" s="79"/>
      <c r="C41" s="77"/>
      <c r="D41" s="77"/>
      <c r="E41" s="77"/>
      <c r="F41" s="77"/>
      <c r="G41" s="46"/>
      <c r="H41" s="80"/>
      <c r="I41" s="46"/>
      <c r="J41" s="80"/>
      <c r="K41" s="46"/>
      <c r="L41" s="80"/>
      <c r="M41" s="86" t="str">
        <f t="shared" si="27"/>
        <v/>
      </c>
      <c r="N41" s="89" t="str">
        <f t="shared" si="11"/>
        <v/>
      </c>
      <c r="O41" s="89" t="str">
        <f>IF(ISERROR(VLOOKUP(AK41,AN$7:$AO$42,2,0)),"",VLOOKUP(AK41,AN$7:$AO$42,2,0))</f>
        <v/>
      </c>
      <c r="P41" s="75"/>
      <c r="Q41" s="4">
        <f t="shared" si="12"/>
        <v>0</v>
      </c>
      <c r="R41" s="4">
        <f t="shared" si="25"/>
        <v>0</v>
      </c>
      <c r="S41" s="4" t="str">
        <f t="shared" si="26"/>
        <v/>
      </c>
      <c r="T41" s="4" t="str">
        <f t="shared" si="15"/>
        <v/>
      </c>
      <c r="U41" s="11">
        <f t="shared" si="16"/>
        <v>0</v>
      </c>
      <c r="V41" s="4" t="str">
        <f t="shared" si="17"/>
        <v/>
      </c>
      <c r="W41" s="4">
        <v>0</v>
      </c>
      <c r="X41" s="4" t="str">
        <f t="shared" si="18"/>
        <v xml:space="preserve"> </v>
      </c>
      <c r="Y41" s="4" t="str">
        <f t="shared" si="28"/>
        <v/>
      </c>
      <c r="Z41" s="4" t="str">
        <f t="shared" si="29"/>
        <v/>
      </c>
      <c r="AA41" s="4" t="str">
        <f t="shared" si="30"/>
        <v/>
      </c>
      <c r="AB41" s="4" t="str">
        <f t="shared" si="31"/>
        <v/>
      </c>
      <c r="AC41" s="4" t="str">
        <f t="shared" si="32"/>
        <v/>
      </c>
      <c r="AD41" s="4" t="str">
        <f t="shared" si="33"/>
        <v/>
      </c>
      <c r="AE41" s="4" t="str">
        <f t="shared" si="34"/>
        <v>999:99.99</v>
      </c>
      <c r="AF41" s="4" t="str">
        <f t="shared" si="35"/>
        <v>999:99.99</v>
      </c>
      <c r="AG41" s="4" t="str">
        <f t="shared" si="36"/>
        <v>999:99.99</v>
      </c>
      <c r="AH41" s="4">
        <f t="shared" si="20"/>
        <v>0</v>
      </c>
      <c r="AI41" s="4">
        <f t="shared" si="37"/>
        <v>0</v>
      </c>
      <c r="AJ41" s="4">
        <f t="shared" si="38"/>
        <v>0</v>
      </c>
      <c r="AK41" s="4" t="str">
        <f t="shared" si="39"/>
        <v/>
      </c>
      <c r="AL41" s="4" t="str">
        <f t="shared" si="21"/>
        <v/>
      </c>
      <c r="AM41" s="4" t="str">
        <f t="shared" si="22"/>
        <v/>
      </c>
      <c r="AR41" s="68" t="str">
        <f>AR14</f>
        <v>100m 平泳ぎ</v>
      </c>
      <c r="AS41" s="69"/>
    </row>
    <row r="42" spans="1:45" ht="17.25" customHeight="1" x14ac:dyDescent="0.15">
      <c r="A42" s="35" t="str">
        <f t="shared" si="23"/>
        <v/>
      </c>
      <c r="B42" s="79"/>
      <c r="C42" s="77"/>
      <c r="D42" s="77"/>
      <c r="E42" s="77"/>
      <c r="F42" s="77"/>
      <c r="G42" s="46"/>
      <c r="H42" s="80"/>
      <c r="I42" s="46"/>
      <c r="J42" s="80"/>
      <c r="K42" s="46"/>
      <c r="L42" s="80"/>
      <c r="M42" s="86" t="str">
        <f t="shared" si="27"/>
        <v/>
      </c>
      <c r="N42" s="89" t="str">
        <f t="shared" si="11"/>
        <v/>
      </c>
      <c r="O42" s="89" t="str">
        <f>IF(ISERROR(VLOOKUP(AK42,AN$7:$AO$42,2,0)),"",VLOOKUP(AK42,AN$7:$AO$42,2,0))</f>
        <v/>
      </c>
      <c r="P42" s="75"/>
      <c r="Q42" s="4">
        <f t="shared" si="12"/>
        <v>0</v>
      </c>
      <c r="R42" s="4">
        <f t="shared" si="25"/>
        <v>0</v>
      </c>
      <c r="S42" s="4" t="str">
        <f t="shared" si="26"/>
        <v/>
      </c>
      <c r="T42" s="4" t="str">
        <f t="shared" si="15"/>
        <v/>
      </c>
      <c r="U42" s="11">
        <f t="shared" si="16"/>
        <v>0</v>
      </c>
      <c r="V42" s="4" t="str">
        <f t="shared" si="17"/>
        <v/>
      </c>
      <c r="W42" s="4">
        <v>0</v>
      </c>
      <c r="X42" s="4" t="str">
        <f t="shared" si="18"/>
        <v xml:space="preserve"> </v>
      </c>
      <c r="Y42" s="4" t="str">
        <f t="shared" si="28"/>
        <v/>
      </c>
      <c r="Z42" s="4" t="str">
        <f t="shared" si="29"/>
        <v/>
      </c>
      <c r="AA42" s="4" t="str">
        <f t="shared" si="30"/>
        <v/>
      </c>
      <c r="AB42" s="4" t="str">
        <f t="shared" si="31"/>
        <v/>
      </c>
      <c r="AC42" s="4" t="str">
        <f t="shared" si="32"/>
        <v/>
      </c>
      <c r="AD42" s="4" t="str">
        <f t="shared" si="33"/>
        <v/>
      </c>
      <c r="AE42" s="4" t="str">
        <f t="shared" si="34"/>
        <v>999:99.99</v>
      </c>
      <c r="AF42" s="4" t="str">
        <f t="shared" si="35"/>
        <v>999:99.99</v>
      </c>
      <c r="AG42" s="4" t="str">
        <f t="shared" si="36"/>
        <v>999:99.99</v>
      </c>
      <c r="AH42" s="4">
        <f t="shared" si="20"/>
        <v>0</v>
      </c>
      <c r="AI42" s="4">
        <f t="shared" si="37"/>
        <v>0</v>
      </c>
      <c r="AJ42" s="4">
        <f t="shared" si="38"/>
        <v>0</v>
      </c>
      <c r="AK42" s="4" t="str">
        <f t="shared" si="39"/>
        <v/>
      </c>
      <c r="AL42" s="4" t="str">
        <f t="shared" si="21"/>
        <v/>
      </c>
      <c r="AM42" s="4" t="str">
        <f t="shared" si="22"/>
        <v/>
      </c>
      <c r="AR42" s="68" t="str">
        <f>AR16</f>
        <v>100m バタフライ</v>
      </c>
      <c r="AS42" s="69"/>
    </row>
    <row r="43" spans="1:45" ht="17.25" customHeight="1" x14ac:dyDescent="0.15">
      <c r="A43" s="35" t="str">
        <f t="shared" si="23"/>
        <v/>
      </c>
      <c r="B43" s="79"/>
      <c r="C43" s="77"/>
      <c r="D43" s="77"/>
      <c r="E43" s="77"/>
      <c r="F43" s="77"/>
      <c r="G43" s="46"/>
      <c r="H43" s="80"/>
      <c r="I43" s="46"/>
      <c r="J43" s="80"/>
      <c r="K43" s="46"/>
      <c r="L43" s="80"/>
      <c r="M43" s="86" t="str">
        <f t="shared" si="27"/>
        <v/>
      </c>
      <c r="N43" s="89" t="str">
        <f t="shared" si="11"/>
        <v/>
      </c>
      <c r="O43" s="89" t="str">
        <f>IF(ISERROR(VLOOKUP(AK43,AN$7:$AO$42,2,0)),"",VLOOKUP(AK43,AN$7:$AO$42,2,0))</f>
        <v/>
      </c>
      <c r="P43" s="75"/>
      <c r="Q43" s="4">
        <f t="shared" si="12"/>
        <v>0</v>
      </c>
      <c r="R43" s="4">
        <f t="shared" si="25"/>
        <v>0</v>
      </c>
      <c r="S43" s="4" t="str">
        <f t="shared" si="14"/>
        <v/>
      </c>
      <c r="T43" s="4" t="str">
        <f t="shared" si="15"/>
        <v/>
      </c>
      <c r="U43" s="11">
        <f t="shared" si="16"/>
        <v>0</v>
      </c>
      <c r="V43" s="4" t="str">
        <f t="shared" si="17"/>
        <v/>
      </c>
      <c r="W43" s="4">
        <v>0</v>
      </c>
      <c r="X43" s="4" t="str">
        <f t="shared" si="18"/>
        <v xml:space="preserve"> </v>
      </c>
      <c r="Y43" s="4" t="str">
        <f t="shared" si="28"/>
        <v/>
      </c>
      <c r="Z43" s="4" t="str">
        <f t="shared" si="29"/>
        <v/>
      </c>
      <c r="AA43" s="4" t="str">
        <f t="shared" si="30"/>
        <v/>
      </c>
      <c r="AB43" s="4" t="str">
        <f t="shared" si="31"/>
        <v/>
      </c>
      <c r="AC43" s="4" t="str">
        <f t="shared" si="32"/>
        <v/>
      </c>
      <c r="AD43" s="4" t="str">
        <f t="shared" si="33"/>
        <v/>
      </c>
      <c r="AE43" s="4" t="str">
        <f t="shared" si="34"/>
        <v>999:99.99</v>
      </c>
      <c r="AF43" s="4" t="str">
        <f t="shared" si="35"/>
        <v>999:99.99</v>
      </c>
      <c r="AG43" s="4" t="str">
        <f t="shared" si="36"/>
        <v>999:99.99</v>
      </c>
      <c r="AH43" s="4">
        <f t="shared" si="20"/>
        <v>0</v>
      </c>
      <c r="AI43" s="4">
        <f t="shared" si="37"/>
        <v>0</v>
      </c>
      <c r="AJ43" s="4">
        <f t="shared" si="38"/>
        <v>0</v>
      </c>
      <c r="AK43" s="4" t="str">
        <f t="shared" si="39"/>
        <v/>
      </c>
      <c r="AL43" s="4" t="str">
        <f t="shared" si="21"/>
        <v/>
      </c>
      <c r="AM43" s="4" t="str">
        <f t="shared" si="22"/>
        <v/>
      </c>
      <c r="AR43" s="68" t="str">
        <f>AR17</f>
        <v>200m 個人メドレー</v>
      </c>
      <c r="AS43" s="69"/>
    </row>
    <row r="44" spans="1:45" ht="17.25" customHeight="1" x14ac:dyDescent="0.15">
      <c r="A44" s="35" t="str">
        <f t="shared" si="23"/>
        <v/>
      </c>
      <c r="B44" s="79"/>
      <c r="C44" s="77"/>
      <c r="D44" s="77"/>
      <c r="E44" s="77"/>
      <c r="F44" s="77"/>
      <c r="G44" s="46"/>
      <c r="H44" s="80"/>
      <c r="I44" s="46"/>
      <c r="J44" s="80"/>
      <c r="K44" s="46"/>
      <c r="L44" s="80"/>
      <c r="M44" s="86" t="str">
        <f t="shared" si="27"/>
        <v/>
      </c>
      <c r="N44" s="89" t="str">
        <f t="shared" si="11"/>
        <v/>
      </c>
      <c r="O44" s="89" t="str">
        <f>IF(ISERROR(VLOOKUP(AK44,AN$7:$AO$42,2,0)),"",VLOOKUP(AK44,AN$7:$AO$42,2,0))</f>
        <v/>
      </c>
      <c r="P44" s="75"/>
      <c r="Q44" s="4">
        <f t="shared" si="12"/>
        <v>0</v>
      </c>
      <c r="R44" s="4">
        <f t="shared" si="25"/>
        <v>0</v>
      </c>
      <c r="S44" s="4" t="str">
        <f t="shared" si="14"/>
        <v/>
      </c>
      <c r="T44" s="4" t="str">
        <f t="shared" si="15"/>
        <v/>
      </c>
      <c r="U44" s="11">
        <f t="shared" si="16"/>
        <v>0</v>
      </c>
      <c r="V44" s="4" t="str">
        <f t="shared" si="17"/>
        <v/>
      </c>
      <c r="W44" s="4">
        <v>0</v>
      </c>
      <c r="X44" s="4" t="str">
        <f t="shared" si="18"/>
        <v xml:space="preserve"> </v>
      </c>
      <c r="Y44" s="4" t="str">
        <f t="shared" si="28"/>
        <v/>
      </c>
      <c r="Z44" s="4" t="str">
        <f t="shared" si="29"/>
        <v/>
      </c>
      <c r="AA44" s="4" t="str">
        <f t="shared" si="30"/>
        <v/>
      </c>
      <c r="AB44" s="4" t="str">
        <f t="shared" si="31"/>
        <v/>
      </c>
      <c r="AC44" s="4" t="str">
        <f t="shared" si="32"/>
        <v/>
      </c>
      <c r="AD44" s="4" t="str">
        <f t="shared" si="33"/>
        <v/>
      </c>
      <c r="AE44" s="4" t="str">
        <f t="shared" si="34"/>
        <v>999:99.99</v>
      </c>
      <c r="AF44" s="4" t="str">
        <f t="shared" si="35"/>
        <v>999:99.99</v>
      </c>
      <c r="AG44" s="4" t="str">
        <f t="shared" si="36"/>
        <v>999:99.99</v>
      </c>
      <c r="AH44" s="4">
        <f t="shared" si="20"/>
        <v>0</v>
      </c>
      <c r="AI44" s="4">
        <f t="shared" si="37"/>
        <v>0</v>
      </c>
      <c r="AJ44" s="4">
        <f t="shared" si="38"/>
        <v>0</v>
      </c>
      <c r="AK44" s="4" t="str">
        <f t="shared" si="39"/>
        <v/>
      </c>
      <c r="AL44" s="4" t="str">
        <f t="shared" si="21"/>
        <v/>
      </c>
      <c r="AM44" s="4" t="str">
        <f t="shared" si="22"/>
        <v/>
      </c>
      <c r="AR44" s="68">
        <f>AR19</f>
        <v>0</v>
      </c>
      <c r="AS44" s="69"/>
    </row>
    <row r="45" spans="1:45" ht="17.25" customHeight="1" x14ac:dyDescent="0.15">
      <c r="A45" s="35" t="str">
        <f t="shared" si="23"/>
        <v/>
      </c>
      <c r="B45" s="79"/>
      <c r="C45" s="77"/>
      <c r="D45" s="77"/>
      <c r="E45" s="77"/>
      <c r="F45" s="77"/>
      <c r="G45" s="46"/>
      <c r="H45" s="80"/>
      <c r="I45" s="46"/>
      <c r="J45" s="80"/>
      <c r="K45" s="46"/>
      <c r="L45" s="80"/>
      <c r="M45" s="86" t="str">
        <f t="shared" si="27"/>
        <v/>
      </c>
      <c r="N45" s="89" t="str">
        <f t="shared" si="11"/>
        <v/>
      </c>
      <c r="O45" s="89" t="str">
        <f>IF(ISERROR(VLOOKUP(AK45,AN$7:$AO$42,2,0)),"",VLOOKUP(AK45,AN$7:$AO$42,2,0))</f>
        <v/>
      </c>
      <c r="P45" s="75"/>
      <c r="Q45" s="4">
        <f t="shared" si="12"/>
        <v>0</v>
      </c>
      <c r="R45" s="4">
        <f t="shared" si="25"/>
        <v>0</v>
      </c>
      <c r="S45" s="4" t="str">
        <f t="shared" si="14"/>
        <v/>
      </c>
      <c r="T45" s="4" t="str">
        <f t="shared" si="15"/>
        <v/>
      </c>
      <c r="U45" s="11">
        <f t="shared" si="16"/>
        <v>0</v>
      </c>
      <c r="V45" s="4" t="str">
        <f t="shared" si="17"/>
        <v/>
      </c>
      <c r="W45" s="4">
        <v>0</v>
      </c>
      <c r="X45" s="4" t="str">
        <f t="shared" si="18"/>
        <v xml:space="preserve"> </v>
      </c>
      <c r="Y45" s="4" t="str">
        <f t="shared" si="28"/>
        <v/>
      </c>
      <c r="Z45" s="4" t="str">
        <f t="shared" si="29"/>
        <v/>
      </c>
      <c r="AA45" s="4" t="str">
        <f t="shared" si="30"/>
        <v/>
      </c>
      <c r="AB45" s="4" t="str">
        <f t="shared" si="31"/>
        <v/>
      </c>
      <c r="AC45" s="4" t="str">
        <f t="shared" si="32"/>
        <v/>
      </c>
      <c r="AD45" s="4" t="str">
        <f t="shared" si="33"/>
        <v/>
      </c>
      <c r="AE45" s="4" t="str">
        <f t="shared" si="34"/>
        <v>999:99.99</v>
      </c>
      <c r="AF45" s="4" t="str">
        <f t="shared" si="35"/>
        <v>999:99.99</v>
      </c>
      <c r="AG45" s="4" t="str">
        <f t="shared" si="36"/>
        <v>999:99.99</v>
      </c>
      <c r="AH45" s="4">
        <f t="shared" si="20"/>
        <v>0</v>
      </c>
      <c r="AI45" s="4">
        <f t="shared" si="37"/>
        <v>0</v>
      </c>
      <c r="AJ45" s="4">
        <f t="shared" si="38"/>
        <v>0</v>
      </c>
      <c r="AK45" s="4" t="str">
        <f t="shared" si="39"/>
        <v/>
      </c>
      <c r="AL45" s="4" t="str">
        <f t="shared" si="21"/>
        <v/>
      </c>
      <c r="AM45" s="4" t="str">
        <f t="shared" si="22"/>
        <v/>
      </c>
      <c r="AR45" s="68" t="e">
        <f>#REF!</f>
        <v>#REF!</v>
      </c>
      <c r="AS45" s="69"/>
    </row>
    <row r="46" spans="1:45" ht="17.25" customHeight="1" x14ac:dyDescent="0.15">
      <c r="A46" s="35" t="str">
        <f t="shared" si="23"/>
        <v/>
      </c>
      <c r="B46" s="79"/>
      <c r="C46" s="77"/>
      <c r="D46" s="77"/>
      <c r="E46" s="77"/>
      <c r="F46" s="77"/>
      <c r="G46" s="46"/>
      <c r="H46" s="80"/>
      <c r="I46" s="46"/>
      <c r="J46" s="80"/>
      <c r="K46" s="46"/>
      <c r="L46" s="80"/>
      <c r="M46" s="86" t="str">
        <f t="shared" si="27"/>
        <v/>
      </c>
      <c r="N46" s="89" t="str">
        <f t="shared" si="11"/>
        <v/>
      </c>
      <c r="O46" s="89" t="str">
        <f>IF(ISERROR(VLOOKUP(AK46,AN$7:$AO$42,2,0)),"",VLOOKUP(AK46,AN$7:$AO$42,2,0))</f>
        <v/>
      </c>
      <c r="P46" s="75"/>
      <c r="Q46" s="4">
        <f t="shared" si="12"/>
        <v>0</v>
      </c>
      <c r="R46" s="4">
        <f t="shared" si="25"/>
        <v>0</v>
      </c>
      <c r="S46" s="4" t="str">
        <f t="shared" si="14"/>
        <v/>
      </c>
      <c r="T46" s="4" t="str">
        <f t="shared" si="15"/>
        <v/>
      </c>
      <c r="U46" s="11">
        <f t="shared" si="16"/>
        <v>0</v>
      </c>
      <c r="V46" s="4" t="str">
        <f t="shared" si="17"/>
        <v/>
      </c>
      <c r="W46" s="4">
        <v>0</v>
      </c>
      <c r="X46" s="4" t="str">
        <f t="shared" si="18"/>
        <v xml:space="preserve"> </v>
      </c>
      <c r="Y46" s="4" t="str">
        <f t="shared" si="28"/>
        <v/>
      </c>
      <c r="Z46" s="4" t="str">
        <f t="shared" si="29"/>
        <v/>
      </c>
      <c r="AA46" s="4" t="str">
        <f t="shared" si="30"/>
        <v/>
      </c>
      <c r="AB46" s="4" t="str">
        <f t="shared" si="31"/>
        <v/>
      </c>
      <c r="AC46" s="4" t="str">
        <f t="shared" si="32"/>
        <v/>
      </c>
      <c r="AD46" s="4" t="str">
        <f t="shared" si="33"/>
        <v/>
      </c>
      <c r="AE46" s="4" t="str">
        <f t="shared" si="34"/>
        <v>999:99.99</v>
      </c>
      <c r="AF46" s="4" t="str">
        <f t="shared" si="35"/>
        <v>999:99.99</v>
      </c>
      <c r="AG46" s="4" t="str">
        <f t="shared" si="36"/>
        <v>999:99.99</v>
      </c>
      <c r="AH46" s="4">
        <f t="shared" si="20"/>
        <v>0</v>
      </c>
      <c r="AI46" s="4">
        <f t="shared" si="37"/>
        <v>0</v>
      </c>
      <c r="AJ46" s="4">
        <f t="shared" si="38"/>
        <v>0</v>
      </c>
      <c r="AK46" s="4" t="str">
        <f t="shared" si="39"/>
        <v/>
      </c>
      <c r="AL46" s="4" t="str">
        <f t="shared" si="21"/>
        <v/>
      </c>
      <c r="AM46" s="4" t="str">
        <f t="shared" si="22"/>
        <v/>
      </c>
      <c r="AR46" s="74">
        <f>AR21</f>
        <v>0</v>
      </c>
      <c r="AS46" s="73"/>
    </row>
    <row r="47" spans="1:45" ht="17.25" customHeight="1" x14ac:dyDescent="0.15">
      <c r="A47" s="35" t="str">
        <f t="shared" si="23"/>
        <v/>
      </c>
      <c r="B47" s="79"/>
      <c r="C47" s="77"/>
      <c r="D47" s="77"/>
      <c r="E47" s="77"/>
      <c r="F47" s="77"/>
      <c r="G47" s="46"/>
      <c r="H47" s="80"/>
      <c r="I47" s="46"/>
      <c r="J47" s="80"/>
      <c r="K47" s="46"/>
      <c r="L47" s="80"/>
      <c r="M47" s="86" t="str">
        <f t="shared" si="27"/>
        <v/>
      </c>
      <c r="N47" s="89" t="str">
        <f t="shared" si="11"/>
        <v/>
      </c>
      <c r="O47" s="89" t="str">
        <f>IF(ISERROR(VLOOKUP(AK47,AN$7:$AO$42,2,0)),"",VLOOKUP(AK47,AN$7:$AO$42,2,0))</f>
        <v/>
      </c>
      <c r="P47" s="75"/>
      <c r="Q47" s="4">
        <f t="shared" si="12"/>
        <v>0</v>
      </c>
      <c r="R47" s="4">
        <f t="shared" si="25"/>
        <v>0</v>
      </c>
      <c r="S47" s="4" t="str">
        <f t="shared" si="14"/>
        <v/>
      </c>
      <c r="T47" s="4" t="str">
        <f t="shared" si="15"/>
        <v/>
      </c>
      <c r="U47" s="11">
        <f t="shared" si="16"/>
        <v>0</v>
      </c>
      <c r="V47" s="4" t="str">
        <f t="shared" si="17"/>
        <v/>
      </c>
      <c r="W47" s="4">
        <v>0</v>
      </c>
      <c r="X47" s="4" t="str">
        <f t="shared" si="18"/>
        <v xml:space="preserve"> </v>
      </c>
      <c r="Y47" s="4" t="str">
        <f t="shared" si="28"/>
        <v/>
      </c>
      <c r="Z47" s="4" t="str">
        <f t="shared" si="29"/>
        <v/>
      </c>
      <c r="AA47" s="4" t="str">
        <f t="shared" si="30"/>
        <v/>
      </c>
      <c r="AB47" s="4" t="str">
        <f t="shared" si="31"/>
        <v/>
      </c>
      <c r="AC47" s="4" t="str">
        <f t="shared" si="32"/>
        <v/>
      </c>
      <c r="AD47" s="4" t="str">
        <f t="shared" si="33"/>
        <v/>
      </c>
      <c r="AE47" s="4" t="str">
        <f t="shared" si="34"/>
        <v>999:99.99</v>
      </c>
      <c r="AF47" s="4" t="str">
        <f t="shared" si="35"/>
        <v>999:99.99</v>
      </c>
      <c r="AG47" s="4" t="str">
        <f t="shared" si="36"/>
        <v>999:99.99</v>
      </c>
      <c r="AH47" s="4">
        <f t="shared" si="20"/>
        <v>0</v>
      </c>
      <c r="AI47" s="4">
        <f t="shared" si="37"/>
        <v>0</v>
      </c>
      <c r="AJ47" s="4">
        <f t="shared" si="38"/>
        <v>0</v>
      </c>
      <c r="AK47" s="4" t="str">
        <f t="shared" si="39"/>
        <v/>
      </c>
      <c r="AL47" s="4" t="str">
        <f t="shared" si="21"/>
        <v/>
      </c>
      <c r="AM47" s="4" t="str">
        <f t="shared" si="22"/>
        <v/>
      </c>
    </row>
    <row r="48" spans="1:45" ht="17.25" customHeight="1" x14ac:dyDescent="0.15">
      <c r="A48" s="35" t="str">
        <f t="shared" si="23"/>
        <v/>
      </c>
      <c r="B48" s="79"/>
      <c r="C48" s="77"/>
      <c r="D48" s="77"/>
      <c r="E48" s="77"/>
      <c r="F48" s="77"/>
      <c r="G48" s="46"/>
      <c r="H48" s="80"/>
      <c r="I48" s="46"/>
      <c r="J48" s="80"/>
      <c r="K48" s="46"/>
      <c r="L48" s="80"/>
      <c r="M48" s="86" t="str">
        <f t="shared" si="27"/>
        <v/>
      </c>
      <c r="N48" s="89" t="str">
        <f t="shared" si="11"/>
        <v/>
      </c>
      <c r="O48" s="89" t="str">
        <f>IF(ISERROR(VLOOKUP(AK48,AN$7:$AO$42,2,0)),"",VLOOKUP(AK48,AN$7:$AO$42,2,0))</f>
        <v/>
      </c>
      <c r="P48" s="75"/>
      <c r="Q48" s="4">
        <f t="shared" si="12"/>
        <v>0</v>
      </c>
      <c r="R48" s="4">
        <f t="shared" si="25"/>
        <v>0</v>
      </c>
      <c r="S48" s="4" t="str">
        <f t="shared" si="14"/>
        <v/>
      </c>
      <c r="T48" s="4" t="str">
        <f t="shared" si="15"/>
        <v/>
      </c>
      <c r="U48" s="11">
        <f t="shared" si="16"/>
        <v>0</v>
      </c>
      <c r="V48" s="4" t="str">
        <f t="shared" si="17"/>
        <v/>
      </c>
      <c r="W48" s="4">
        <v>0</v>
      </c>
      <c r="X48" s="4" t="str">
        <f t="shared" si="18"/>
        <v xml:space="preserve"> </v>
      </c>
      <c r="Y48" s="4" t="str">
        <f t="shared" si="28"/>
        <v/>
      </c>
      <c r="Z48" s="4" t="str">
        <f t="shared" si="29"/>
        <v/>
      </c>
      <c r="AA48" s="4" t="str">
        <f t="shared" si="30"/>
        <v/>
      </c>
      <c r="AB48" s="4" t="str">
        <f t="shared" si="31"/>
        <v/>
      </c>
      <c r="AC48" s="4" t="str">
        <f t="shared" si="32"/>
        <v/>
      </c>
      <c r="AD48" s="4" t="str">
        <f t="shared" si="33"/>
        <v/>
      </c>
      <c r="AE48" s="4" t="str">
        <f t="shared" si="34"/>
        <v>999:99.99</v>
      </c>
      <c r="AF48" s="4" t="str">
        <f t="shared" si="35"/>
        <v>999:99.99</v>
      </c>
      <c r="AG48" s="4" t="str">
        <f t="shared" si="36"/>
        <v>999:99.99</v>
      </c>
      <c r="AH48" s="4">
        <f t="shared" si="20"/>
        <v>0</v>
      </c>
      <c r="AI48" s="4">
        <f t="shared" si="37"/>
        <v>0</v>
      </c>
      <c r="AJ48" s="4">
        <f t="shared" si="38"/>
        <v>0</v>
      </c>
      <c r="AK48" s="4" t="str">
        <f t="shared" si="39"/>
        <v/>
      </c>
      <c r="AL48" s="4" t="str">
        <f t="shared" si="21"/>
        <v/>
      </c>
      <c r="AM48" s="4" t="str">
        <f t="shared" si="22"/>
        <v/>
      </c>
      <c r="AR48" s="66" t="s">
        <v>116</v>
      </c>
      <c r="AS48" s="67"/>
    </row>
    <row r="49" spans="1:45" ht="17.25" customHeight="1" x14ac:dyDescent="0.15">
      <c r="A49" s="35" t="str">
        <f t="shared" si="23"/>
        <v/>
      </c>
      <c r="B49" s="79"/>
      <c r="C49" s="77"/>
      <c r="D49" s="77"/>
      <c r="E49" s="77"/>
      <c r="F49" s="77"/>
      <c r="G49" s="46"/>
      <c r="H49" s="80"/>
      <c r="I49" s="46"/>
      <c r="J49" s="80"/>
      <c r="K49" s="46"/>
      <c r="L49" s="80"/>
      <c r="M49" s="86" t="str">
        <f t="shared" si="27"/>
        <v/>
      </c>
      <c r="N49" s="89" t="str">
        <f t="shared" si="11"/>
        <v/>
      </c>
      <c r="O49" s="89" t="str">
        <f>IF(ISERROR(VLOOKUP(AK49,AN$7:$AO$42,2,0)),"",VLOOKUP(AK49,AN$7:$AO$42,2,0))</f>
        <v/>
      </c>
      <c r="P49" s="75"/>
      <c r="Q49" s="4">
        <f t="shared" si="12"/>
        <v>0</v>
      </c>
      <c r="R49" s="4">
        <f t="shared" si="25"/>
        <v>0</v>
      </c>
      <c r="S49" s="4" t="str">
        <f t="shared" si="14"/>
        <v/>
      </c>
      <c r="T49" s="4" t="str">
        <f t="shared" si="15"/>
        <v/>
      </c>
      <c r="U49" s="11">
        <f t="shared" si="16"/>
        <v>0</v>
      </c>
      <c r="V49" s="4" t="str">
        <f t="shared" si="17"/>
        <v/>
      </c>
      <c r="W49" s="4">
        <v>0</v>
      </c>
      <c r="X49" s="4" t="str">
        <f t="shared" si="18"/>
        <v xml:space="preserve"> </v>
      </c>
      <c r="Y49" s="4" t="str">
        <f t="shared" si="28"/>
        <v/>
      </c>
      <c r="Z49" s="4" t="str">
        <f t="shared" si="29"/>
        <v/>
      </c>
      <c r="AA49" s="4" t="str">
        <f t="shared" si="30"/>
        <v/>
      </c>
      <c r="AB49" s="4" t="str">
        <f t="shared" si="31"/>
        <v/>
      </c>
      <c r="AC49" s="4" t="str">
        <f t="shared" si="32"/>
        <v/>
      </c>
      <c r="AD49" s="4" t="str">
        <f t="shared" si="33"/>
        <v/>
      </c>
      <c r="AE49" s="4" t="str">
        <f t="shared" si="34"/>
        <v>999:99.99</v>
      </c>
      <c r="AF49" s="4" t="str">
        <f t="shared" si="35"/>
        <v>999:99.99</v>
      </c>
      <c r="AG49" s="4" t="str">
        <f t="shared" si="36"/>
        <v>999:99.99</v>
      </c>
      <c r="AH49" s="4">
        <f t="shared" si="20"/>
        <v>0</v>
      </c>
      <c r="AI49" s="4">
        <f t="shared" si="37"/>
        <v>0</v>
      </c>
      <c r="AJ49" s="4">
        <f t="shared" si="38"/>
        <v>0</v>
      </c>
      <c r="AK49" s="4" t="str">
        <f t="shared" si="39"/>
        <v/>
      </c>
      <c r="AL49" s="4" t="str">
        <f t="shared" si="21"/>
        <v/>
      </c>
      <c r="AM49" s="4" t="str">
        <f t="shared" si="22"/>
        <v/>
      </c>
      <c r="AR49" s="68"/>
      <c r="AS49" s="69"/>
    </row>
    <row r="50" spans="1:45" ht="17.25" customHeight="1" x14ac:dyDescent="0.15">
      <c r="A50" s="35" t="str">
        <f t="shared" si="23"/>
        <v/>
      </c>
      <c r="B50" s="79"/>
      <c r="C50" s="77"/>
      <c r="D50" s="77"/>
      <c r="E50" s="77"/>
      <c r="F50" s="77"/>
      <c r="G50" s="46"/>
      <c r="H50" s="80"/>
      <c r="I50" s="46"/>
      <c r="J50" s="80"/>
      <c r="K50" s="46"/>
      <c r="L50" s="80"/>
      <c r="M50" s="86" t="str">
        <f t="shared" si="27"/>
        <v/>
      </c>
      <c r="N50" s="89" t="str">
        <f t="shared" si="11"/>
        <v/>
      </c>
      <c r="O50" s="89" t="str">
        <f>IF(ISERROR(VLOOKUP(AK50,AN$7:$AO$42,2,0)),"",VLOOKUP(AK50,AN$7:$AO$42,2,0))</f>
        <v/>
      </c>
      <c r="P50" s="75"/>
      <c r="Q50" s="4">
        <f t="shared" si="12"/>
        <v>0</v>
      </c>
      <c r="R50" s="4">
        <f t="shared" si="25"/>
        <v>0</v>
      </c>
      <c r="S50" s="4" t="str">
        <f t="shared" si="14"/>
        <v/>
      </c>
      <c r="T50" s="4" t="str">
        <f t="shared" si="15"/>
        <v/>
      </c>
      <c r="U50" s="11">
        <f t="shared" si="16"/>
        <v>0</v>
      </c>
      <c r="V50" s="4" t="str">
        <f t="shared" si="17"/>
        <v/>
      </c>
      <c r="W50" s="4">
        <v>0</v>
      </c>
      <c r="X50" s="4" t="str">
        <f t="shared" si="18"/>
        <v xml:space="preserve"> </v>
      </c>
      <c r="Y50" s="4" t="str">
        <f t="shared" si="28"/>
        <v/>
      </c>
      <c r="Z50" s="4" t="str">
        <f t="shared" si="29"/>
        <v/>
      </c>
      <c r="AA50" s="4" t="str">
        <f t="shared" si="30"/>
        <v/>
      </c>
      <c r="AB50" s="4" t="str">
        <f t="shared" si="31"/>
        <v/>
      </c>
      <c r="AC50" s="4" t="str">
        <f t="shared" si="32"/>
        <v/>
      </c>
      <c r="AD50" s="4" t="str">
        <f t="shared" si="33"/>
        <v/>
      </c>
      <c r="AE50" s="4" t="str">
        <f t="shared" si="34"/>
        <v>999:99.99</v>
      </c>
      <c r="AF50" s="4" t="str">
        <f t="shared" si="35"/>
        <v>999:99.99</v>
      </c>
      <c r="AG50" s="4" t="str">
        <f t="shared" si="36"/>
        <v>999:99.99</v>
      </c>
      <c r="AH50" s="4">
        <f t="shared" si="20"/>
        <v>0</v>
      </c>
      <c r="AI50" s="4">
        <f t="shared" si="37"/>
        <v>0</v>
      </c>
      <c r="AJ50" s="4">
        <f t="shared" si="38"/>
        <v>0</v>
      </c>
      <c r="AK50" s="4" t="str">
        <f t="shared" si="39"/>
        <v/>
      </c>
      <c r="AL50" s="4" t="str">
        <f t="shared" si="21"/>
        <v/>
      </c>
      <c r="AM50" s="4" t="str">
        <f t="shared" si="22"/>
        <v/>
      </c>
      <c r="AR50" s="68" t="str">
        <f>AR10</f>
        <v>100m 自由形</v>
      </c>
      <c r="AS50" s="69"/>
    </row>
    <row r="51" spans="1:45" ht="17.25" customHeight="1" x14ac:dyDescent="0.15">
      <c r="A51" s="35" t="str">
        <f t="shared" si="23"/>
        <v/>
      </c>
      <c r="B51" s="79"/>
      <c r="C51" s="77"/>
      <c r="D51" s="77"/>
      <c r="E51" s="77"/>
      <c r="F51" s="77"/>
      <c r="G51" s="46"/>
      <c r="H51" s="80"/>
      <c r="I51" s="46"/>
      <c r="J51" s="80"/>
      <c r="K51" s="46"/>
      <c r="L51" s="80"/>
      <c r="M51" s="86" t="str">
        <f t="shared" si="27"/>
        <v/>
      </c>
      <c r="N51" s="89" t="str">
        <f t="shared" si="11"/>
        <v/>
      </c>
      <c r="O51" s="89" t="str">
        <f>IF(ISERROR(VLOOKUP(AK51,AN$7:$AO$42,2,0)),"",VLOOKUP(AK51,AN$7:$AO$42,2,0))</f>
        <v/>
      </c>
      <c r="P51" s="75"/>
      <c r="Q51" s="4">
        <f t="shared" si="12"/>
        <v>0</v>
      </c>
      <c r="R51" s="4">
        <f t="shared" si="25"/>
        <v>0</v>
      </c>
      <c r="S51" s="4" t="str">
        <f t="shared" si="14"/>
        <v/>
      </c>
      <c r="T51" s="4" t="str">
        <f t="shared" si="15"/>
        <v/>
      </c>
      <c r="U51" s="11">
        <f t="shared" si="16"/>
        <v>0</v>
      </c>
      <c r="V51" s="4" t="str">
        <f t="shared" si="17"/>
        <v/>
      </c>
      <c r="W51" s="4">
        <v>0</v>
      </c>
      <c r="X51" s="4" t="str">
        <f t="shared" si="18"/>
        <v xml:space="preserve"> </v>
      </c>
      <c r="Y51" s="4" t="str">
        <f t="shared" si="28"/>
        <v/>
      </c>
      <c r="Z51" s="4" t="str">
        <f t="shared" si="29"/>
        <v/>
      </c>
      <c r="AA51" s="4" t="str">
        <f t="shared" si="30"/>
        <v/>
      </c>
      <c r="AB51" s="4" t="str">
        <f t="shared" si="31"/>
        <v/>
      </c>
      <c r="AC51" s="4" t="str">
        <f t="shared" si="32"/>
        <v/>
      </c>
      <c r="AD51" s="4" t="str">
        <f t="shared" si="33"/>
        <v/>
      </c>
      <c r="AE51" s="4" t="str">
        <f t="shared" si="34"/>
        <v>999:99.99</v>
      </c>
      <c r="AF51" s="4" t="str">
        <f t="shared" si="35"/>
        <v>999:99.99</v>
      </c>
      <c r="AG51" s="4" t="str">
        <f t="shared" si="36"/>
        <v>999:99.99</v>
      </c>
      <c r="AH51" s="4">
        <f t="shared" si="20"/>
        <v>0</v>
      </c>
      <c r="AI51" s="4">
        <f t="shared" si="37"/>
        <v>0</v>
      </c>
      <c r="AJ51" s="4">
        <f t="shared" si="38"/>
        <v>0</v>
      </c>
      <c r="AK51" s="4" t="str">
        <f t="shared" si="39"/>
        <v/>
      </c>
      <c r="AL51" s="4" t="str">
        <f t="shared" si="21"/>
        <v/>
      </c>
      <c r="AM51" s="4" t="str">
        <f t="shared" si="22"/>
        <v/>
      </c>
      <c r="AR51" s="68" t="str">
        <f>AR13</f>
        <v xml:space="preserve"> 50m 平泳ぎ</v>
      </c>
      <c r="AS51" s="69"/>
    </row>
    <row r="52" spans="1:45" ht="17.25" customHeight="1" x14ac:dyDescent="0.15">
      <c r="A52" s="35" t="str">
        <f t="shared" si="23"/>
        <v/>
      </c>
      <c r="B52" s="79"/>
      <c r="C52" s="77"/>
      <c r="D52" s="77"/>
      <c r="E52" s="77"/>
      <c r="F52" s="77"/>
      <c r="G52" s="46"/>
      <c r="H52" s="80"/>
      <c r="I52" s="46"/>
      <c r="J52" s="80"/>
      <c r="K52" s="46"/>
      <c r="L52" s="80"/>
      <c r="M52" s="86" t="str">
        <f t="shared" si="27"/>
        <v/>
      </c>
      <c r="N52" s="89" t="str">
        <f t="shared" si="11"/>
        <v/>
      </c>
      <c r="O52" s="89" t="str">
        <f>IF(ISERROR(VLOOKUP(AK52,AN$7:$AO$42,2,0)),"",VLOOKUP(AK52,AN$7:$AO$42,2,0))</f>
        <v/>
      </c>
      <c r="P52" s="75"/>
      <c r="Q52" s="4">
        <f t="shared" si="12"/>
        <v>0</v>
      </c>
      <c r="R52" s="4">
        <f t="shared" si="25"/>
        <v>0</v>
      </c>
      <c r="S52" s="4" t="str">
        <f t="shared" si="14"/>
        <v/>
      </c>
      <c r="T52" s="4" t="str">
        <f t="shared" si="15"/>
        <v/>
      </c>
      <c r="U52" s="11">
        <f t="shared" si="16"/>
        <v>0</v>
      </c>
      <c r="V52" s="4" t="str">
        <f t="shared" si="17"/>
        <v/>
      </c>
      <c r="W52" s="4">
        <v>0</v>
      </c>
      <c r="X52" s="4" t="str">
        <f t="shared" si="18"/>
        <v xml:space="preserve"> </v>
      </c>
      <c r="Y52" s="4" t="str">
        <f t="shared" si="28"/>
        <v/>
      </c>
      <c r="Z52" s="4" t="str">
        <f t="shared" si="29"/>
        <v/>
      </c>
      <c r="AA52" s="4" t="str">
        <f t="shared" si="30"/>
        <v/>
      </c>
      <c r="AB52" s="4" t="str">
        <f t="shared" si="31"/>
        <v/>
      </c>
      <c r="AC52" s="4" t="str">
        <f t="shared" si="32"/>
        <v/>
      </c>
      <c r="AD52" s="4" t="str">
        <f t="shared" si="33"/>
        <v/>
      </c>
      <c r="AE52" s="4" t="str">
        <f t="shared" si="34"/>
        <v>999:99.99</v>
      </c>
      <c r="AF52" s="4" t="str">
        <f t="shared" si="35"/>
        <v>999:99.99</v>
      </c>
      <c r="AG52" s="4" t="str">
        <f t="shared" si="36"/>
        <v>999:99.99</v>
      </c>
      <c r="AH52" s="4">
        <f t="shared" si="20"/>
        <v>0</v>
      </c>
      <c r="AI52" s="4">
        <f t="shared" si="37"/>
        <v>0</v>
      </c>
      <c r="AJ52" s="4">
        <f t="shared" si="38"/>
        <v>0</v>
      </c>
      <c r="AK52" s="4" t="str">
        <f t="shared" si="39"/>
        <v/>
      </c>
      <c r="AL52" s="4" t="str">
        <f t="shared" si="21"/>
        <v/>
      </c>
      <c r="AM52" s="4" t="str">
        <f t="shared" si="22"/>
        <v/>
      </c>
      <c r="AR52" s="68" t="str">
        <f>AR16</f>
        <v>100m バタフライ</v>
      </c>
      <c r="AS52" s="69"/>
    </row>
    <row r="53" spans="1:45" ht="17.25" customHeight="1" x14ac:dyDescent="0.15">
      <c r="A53" s="35" t="str">
        <f t="shared" si="23"/>
        <v/>
      </c>
      <c r="B53" s="79"/>
      <c r="C53" s="77"/>
      <c r="D53" s="77"/>
      <c r="E53" s="77"/>
      <c r="F53" s="77"/>
      <c r="G53" s="46"/>
      <c r="H53" s="80"/>
      <c r="I53" s="46"/>
      <c r="J53" s="80"/>
      <c r="K53" s="46"/>
      <c r="L53" s="80"/>
      <c r="M53" s="86" t="str">
        <f t="shared" si="27"/>
        <v/>
      </c>
      <c r="N53" s="89" t="str">
        <f t="shared" si="11"/>
        <v/>
      </c>
      <c r="O53" s="89" t="str">
        <f>IF(ISERROR(VLOOKUP(AK53,AN$7:$AO$42,2,0)),"",VLOOKUP(AK53,AN$7:$AO$42,2,0))</f>
        <v/>
      </c>
      <c r="P53" s="75"/>
      <c r="Q53" s="4">
        <f t="shared" si="12"/>
        <v>0</v>
      </c>
      <c r="R53" s="4">
        <f t="shared" si="25"/>
        <v>0</v>
      </c>
      <c r="S53" s="4" t="str">
        <f t="shared" si="14"/>
        <v/>
      </c>
      <c r="T53" s="4" t="str">
        <f t="shared" si="15"/>
        <v/>
      </c>
      <c r="U53" s="11">
        <f t="shared" si="16"/>
        <v>0</v>
      </c>
      <c r="V53" s="4" t="str">
        <f t="shared" si="17"/>
        <v/>
      </c>
      <c r="W53" s="4">
        <v>0</v>
      </c>
      <c r="X53" s="4" t="str">
        <f t="shared" si="18"/>
        <v xml:space="preserve"> </v>
      </c>
      <c r="Y53" s="4" t="str">
        <f t="shared" si="28"/>
        <v/>
      </c>
      <c r="Z53" s="4" t="str">
        <f t="shared" si="29"/>
        <v/>
      </c>
      <c r="AA53" s="4" t="str">
        <f t="shared" si="30"/>
        <v/>
      </c>
      <c r="AB53" s="4" t="str">
        <f t="shared" si="31"/>
        <v/>
      </c>
      <c r="AC53" s="4" t="str">
        <f t="shared" si="32"/>
        <v/>
      </c>
      <c r="AD53" s="4" t="str">
        <f t="shared" si="33"/>
        <v/>
      </c>
      <c r="AE53" s="4" t="str">
        <f t="shared" si="34"/>
        <v>999:99.99</v>
      </c>
      <c r="AF53" s="4" t="str">
        <f t="shared" si="35"/>
        <v>999:99.99</v>
      </c>
      <c r="AG53" s="4" t="str">
        <f t="shared" si="36"/>
        <v>999:99.99</v>
      </c>
      <c r="AH53" s="4">
        <f t="shared" si="20"/>
        <v>0</v>
      </c>
      <c r="AI53" s="4">
        <f t="shared" si="37"/>
        <v>0</v>
      </c>
      <c r="AJ53" s="4">
        <f t="shared" si="38"/>
        <v>0</v>
      </c>
      <c r="AK53" s="4" t="str">
        <f t="shared" si="39"/>
        <v/>
      </c>
      <c r="AL53" s="4" t="str">
        <f t="shared" si="21"/>
        <v/>
      </c>
      <c r="AM53" s="4" t="str">
        <f t="shared" si="22"/>
        <v/>
      </c>
      <c r="AR53" s="68">
        <f>AR19</f>
        <v>0</v>
      </c>
      <c r="AS53" s="69"/>
    </row>
    <row r="54" spans="1:45" ht="17.25" customHeight="1" x14ac:dyDescent="0.15">
      <c r="A54" s="35" t="str">
        <f t="shared" si="23"/>
        <v/>
      </c>
      <c r="B54" s="79"/>
      <c r="C54" s="77"/>
      <c r="D54" s="77"/>
      <c r="E54" s="77"/>
      <c r="F54" s="77"/>
      <c r="G54" s="46"/>
      <c r="H54" s="80"/>
      <c r="I54" s="46"/>
      <c r="J54" s="80"/>
      <c r="K54" s="46"/>
      <c r="L54" s="80"/>
      <c r="M54" s="86" t="str">
        <f t="shared" si="27"/>
        <v/>
      </c>
      <c r="N54" s="89" t="str">
        <f t="shared" si="11"/>
        <v/>
      </c>
      <c r="O54" s="89" t="str">
        <f>IF(ISERROR(VLOOKUP(AK54,AN$7:$AO$42,2,0)),"",VLOOKUP(AK54,AN$7:$AO$42,2,0))</f>
        <v/>
      </c>
      <c r="P54" s="75"/>
      <c r="Q54" s="4">
        <f t="shared" si="12"/>
        <v>0</v>
      </c>
      <c r="R54" s="4">
        <f t="shared" si="25"/>
        <v>0</v>
      </c>
      <c r="S54" s="4" t="str">
        <f t="shared" si="14"/>
        <v/>
      </c>
      <c r="T54" s="4" t="str">
        <f t="shared" si="15"/>
        <v/>
      </c>
      <c r="U54" s="11">
        <f t="shared" si="16"/>
        <v>0</v>
      </c>
      <c r="V54" s="4" t="str">
        <f t="shared" si="17"/>
        <v/>
      </c>
      <c r="W54" s="4">
        <v>0</v>
      </c>
      <c r="X54" s="4" t="str">
        <f t="shared" si="18"/>
        <v xml:space="preserve"> </v>
      </c>
      <c r="Y54" s="4" t="str">
        <f t="shared" si="28"/>
        <v/>
      </c>
      <c r="Z54" s="4" t="str">
        <f t="shared" si="29"/>
        <v/>
      </c>
      <c r="AA54" s="4" t="str">
        <f t="shared" si="30"/>
        <v/>
      </c>
      <c r="AB54" s="4" t="str">
        <f t="shared" si="31"/>
        <v/>
      </c>
      <c r="AC54" s="4" t="str">
        <f t="shared" si="32"/>
        <v/>
      </c>
      <c r="AD54" s="4" t="str">
        <f t="shared" si="33"/>
        <v/>
      </c>
      <c r="AE54" s="4" t="str">
        <f t="shared" si="34"/>
        <v>999:99.99</v>
      </c>
      <c r="AF54" s="4" t="str">
        <f t="shared" si="35"/>
        <v>999:99.99</v>
      </c>
      <c r="AG54" s="4" t="str">
        <f t="shared" si="36"/>
        <v>999:99.99</v>
      </c>
      <c r="AH54" s="4">
        <f t="shared" si="20"/>
        <v>0</v>
      </c>
      <c r="AI54" s="4">
        <f t="shared" si="37"/>
        <v>0</v>
      </c>
      <c r="AJ54" s="4">
        <f t="shared" si="38"/>
        <v>0</v>
      </c>
      <c r="AK54" s="4" t="str">
        <f t="shared" si="39"/>
        <v/>
      </c>
      <c r="AL54" s="4" t="str">
        <f t="shared" si="21"/>
        <v/>
      </c>
      <c r="AM54" s="4" t="str">
        <f t="shared" si="22"/>
        <v/>
      </c>
      <c r="AR54" s="74">
        <f>AR21</f>
        <v>0</v>
      </c>
      <c r="AS54" s="73"/>
    </row>
    <row r="55" spans="1:45" ht="17.25" customHeight="1" x14ac:dyDescent="0.15">
      <c r="A55" s="35" t="str">
        <f t="shared" si="23"/>
        <v/>
      </c>
      <c r="B55" s="79"/>
      <c r="C55" s="77"/>
      <c r="D55" s="77"/>
      <c r="E55" s="77"/>
      <c r="F55" s="77"/>
      <c r="G55" s="46"/>
      <c r="H55" s="80"/>
      <c r="I55" s="46"/>
      <c r="J55" s="80"/>
      <c r="K55" s="46"/>
      <c r="L55" s="80"/>
      <c r="M55" s="86" t="str">
        <f t="shared" si="27"/>
        <v/>
      </c>
      <c r="N55" s="89" t="str">
        <f t="shared" si="11"/>
        <v/>
      </c>
      <c r="O55" s="89" t="str">
        <f>IF(ISERROR(VLOOKUP(AK55,AN$7:$AO$42,2,0)),"",VLOOKUP(AK55,AN$7:$AO$42,2,0))</f>
        <v/>
      </c>
      <c r="P55" s="75"/>
      <c r="Q55" s="4">
        <f t="shared" si="12"/>
        <v>0</v>
      </c>
      <c r="R55" s="4">
        <f t="shared" si="25"/>
        <v>0</v>
      </c>
      <c r="S55" s="4" t="str">
        <f t="shared" si="14"/>
        <v/>
      </c>
      <c r="T55" s="4" t="str">
        <f t="shared" si="15"/>
        <v/>
      </c>
      <c r="U55" s="11">
        <f t="shared" si="16"/>
        <v>0</v>
      </c>
      <c r="V55" s="4" t="str">
        <f t="shared" si="17"/>
        <v/>
      </c>
      <c r="W55" s="4">
        <v>0</v>
      </c>
      <c r="X55" s="4" t="str">
        <f t="shared" si="18"/>
        <v xml:space="preserve"> </v>
      </c>
      <c r="Y55" s="4" t="str">
        <f t="shared" si="28"/>
        <v/>
      </c>
      <c r="Z55" s="4" t="str">
        <f t="shared" si="29"/>
        <v/>
      </c>
      <c r="AA55" s="4" t="str">
        <f t="shared" si="30"/>
        <v/>
      </c>
      <c r="AB55" s="4" t="str">
        <f t="shared" si="31"/>
        <v/>
      </c>
      <c r="AC55" s="4" t="str">
        <f t="shared" si="32"/>
        <v/>
      </c>
      <c r="AD55" s="4" t="str">
        <f t="shared" si="33"/>
        <v/>
      </c>
      <c r="AE55" s="4" t="str">
        <f t="shared" si="34"/>
        <v>999:99.99</v>
      </c>
      <c r="AF55" s="4" t="str">
        <f t="shared" si="35"/>
        <v>999:99.99</v>
      </c>
      <c r="AG55" s="4" t="str">
        <f t="shared" si="36"/>
        <v>999:99.99</v>
      </c>
      <c r="AH55" s="4">
        <f t="shared" si="20"/>
        <v>0</v>
      </c>
      <c r="AI55" s="4">
        <f t="shared" si="37"/>
        <v>0</v>
      </c>
      <c r="AJ55" s="4">
        <f t="shared" si="38"/>
        <v>0</v>
      </c>
      <c r="AK55" s="4" t="str">
        <f t="shared" si="39"/>
        <v/>
      </c>
      <c r="AL55" s="4" t="str">
        <f t="shared" si="21"/>
        <v/>
      </c>
      <c r="AM55" s="4" t="str">
        <f t="shared" si="22"/>
        <v/>
      </c>
    </row>
    <row r="56" spans="1:45" ht="17.25" customHeight="1" x14ac:dyDescent="0.15">
      <c r="A56" s="35" t="str">
        <f t="shared" si="23"/>
        <v/>
      </c>
      <c r="B56" s="79"/>
      <c r="C56" s="77"/>
      <c r="D56" s="77"/>
      <c r="E56" s="77"/>
      <c r="F56" s="77"/>
      <c r="G56" s="46"/>
      <c r="H56" s="80"/>
      <c r="I56" s="46"/>
      <c r="J56" s="80"/>
      <c r="K56" s="46"/>
      <c r="L56" s="80"/>
      <c r="M56" s="86" t="str">
        <f t="shared" si="27"/>
        <v/>
      </c>
      <c r="N56" s="89" t="str">
        <f t="shared" si="11"/>
        <v/>
      </c>
      <c r="O56" s="89" t="str">
        <f>IF(ISERROR(VLOOKUP(AK56,AN$7:$AO$42,2,0)),"",VLOOKUP(AK56,AN$7:$AO$42,2,0))</f>
        <v/>
      </c>
      <c r="P56" s="75"/>
      <c r="Q56" s="4">
        <f t="shared" si="12"/>
        <v>0</v>
      </c>
      <c r="R56" s="4">
        <f t="shared" si="25"/>
        <v>0</v>
      </c>
      <c r="S56" s="4" t="str">
        <f t="shared" si="14"/>
        <v/>
      </c>
      <c r="T56" s="4" t="str">
        <f t="shared" si="15"/>
        <v/>
      </c>
      <c r="U56" s="11">
        <f t="shared" si="16"/>
        <v>0</v>
      </c>
      <c r="V56" s="4" t="str">
        <f t="shared" si="17"/>
        <v/>
      </c>
      <c r="W56" s="4">
        <v>0</v>
      </c>
      <c r="X56" s="4" t="str">
        <f t="shared" si="18"/>
        <v xml:space="preserve"> </v>
      </c>
      <c r="Y56" s="4" t="str">
        <f t="shared" si="28"/>
        <v/>
      </c>
      <c r="Z56" s="4" t="str">
        <f t="shared" si="29"/>
        <v/>
      </c>
      <c r="AA56" s="4" t="str">
        <f t="shared" si="30"/>
        <v/>
      </c>
      <c r="AB56" s="4" t="str">
        <f t="shared" si="31"/>
        <v/>
      </c>
      <c r="AC56" s="4" t="str">
        <f t="shared" si="32"/>
        <v/>
      </c>
      <c r="AD56" s="4" t="str">
        <f t="shared" si="33"/>
        <v/>
      </c>
      <c r="AE56" s="4" t="str">
        <f t="shared" si="34"/>
        <v>999:99.99</v>
      </c>
      <c r="AF56" s="4" t="str">
        <f t="shared" si="35"/>
        <v>999:99.99</v>
      </c>
      <c r="AG56" s="4" t="str">
        <f t="shared" si="36"/>
        <v>999:99.99</v>
      </c>
      <c r="AH56" s="4">
        <f t="shared" si="20"/>
        <v>0</v>
      </c>
      <c r="AI56" s="4">
        <f t="shared" si="37"/>
        <v>0</v>
      </c>
      <c r="AJ56" s="4">
        <f t="shared" si="38"/>
        <v>0</v>
      </c>
      <c r="AK56" s="4" t="str">
        <f t="shared" si="39"/>
        <v/>
      </c>
      <c r="AL56" s="4" t="str">
        <f t="shared" si="21"/>
        <v/>
      </c>
      <c r="AM56" s="4" t="str">
        <f t="shared" si="22"/>
        <v/>
      </c>
    </row>
    <row r="57" spans="1:45" ht="17.25" customHeight="1" x14ac:dyDescent="0.15">
      <c r="A57" s="35" t="str">
        <f t="shared" si="23"/>
        <v/>
      </c>
      <c r="B57" s="79"/>
      <c r="C57" s="77"/>
      <c r="D57" s="77"/>
      <c r="E57" s="77"/>
      <c r="F57" s="77"/>
      <c r="G57" s="46"/>
      <c r="H57" s="80"/>
      <c r="I57" s="46"/>
      <c r="J57" s="80"/>
      <c r="K57" s="46"/>
      <c r="L57" s="80"/>
      <c r="M57" s="86" t="str">
        <f t="shared" si="27"/>
        <v/>
      </c>
      <c r="N57" s="89" t="str">
        <f t="shared" si="11"/>
        <v/>
      </c>
      <c r="O57" s="89" t="str">
        <f>IF(ISERROR(VLOOKUP(AK57,AN$7:$AO$42,2,0)),"",VLOOKUP(AK57,AN$7:$AO$42,2,0))</f>
        <v/>
      </c>
      <c r="P57" s="75"/>
      <c r="Q57" s="4">
        <f t="shared" si="12"/>
        <v>0</v>
      </c>
      <c r="R57" s="4">
        <f t="shared" si="25"/>
        <v>0</v>
      </c>
      <c r="S57" s="4" t="str">
        <f t="shared" si="14"/>
        <v/>
      </c>
      <c r="T57" s="4" t="str">
        <f t="shared" si="15"/>
        <v/>
      </c>
      <c r="U57" s="11">
        <f t="shared" si="16"/>
        <v>0</v>
      </c>
      <c r="V57" s="4" t="str">
        <f t="shared" si="17"/>
        <v/>
      </c>
      <c r="W57" s="4">
        <v>0</v>
      </c>
      <c r="X57" s="4" t="str">
        <f t="shared" si="18"/>
        <v xml:space="preserve"> </v>
      </c>
      <c r="Y57" s="4" t="str">
        <f t="shared" si="28"/>
        <v/>
      </c>
      <c r="Z57" s="4" t="str">
        <f t="shared" si="29"/>
        <v/>
      </c>
      <c r="AA57" s="4" t="str">
        <f t="shared" si="30"/>
        <v/>
      </c>
      <c r="AB57" s="4" t="str">
        <f t="shared" si="31"/>
        <v/>
      </c>
      <c r="AC57" s="4" t="str">
        <f t="shared" si="32"/>
        <v/>
      </c>
      <c r="AD57" s="4" t="str">
        <f t="shared" si="33"/>
        <v/>
      </c>
      <c r="AE57" s="4" t="str">
        <f t="shared" si="34"/>
        <v>999:99.99</v>
      </c>
      <c r="AF57" s="4" t="str">
        <f t="shared" si="35"/>
        <v>999:99.99</v>
      </c>
      <c r="AG57" s="4" t="str">
        <f t="shared" si="36"/>
        <v>999:99.99</v>
      </c>
      <c r="AH57" s="4">
        <f t="shared" si="20"/>
        <v>0</v>
      </c>
      <c r="AI57" s="4">
        <f t="shared" si="37"/>
        <v>0</v>
      </c>
      <c r="AJ57" s="4">
        <f t="shared" si="38"/>
        <v>0</v>
      </c>
      <c r="AK57" s="4" t="str">
        <f t="shared" si="39"/>
        <v/>
      </c>
      <c r="AL57" s="4" t="str">
        <f t="shared" si="21"/>
        <v/>
      </c>
      <c r="AM57" s="4" t="str">
        <f t="shared" si="22"/>
        <v/>
      </c>
    </row>
    <row r="58" spans="1:45" ht="17.25" customHeight="1" x14ac:dyDescent="0.15">
      <c r="A58" s="35" t="str">
        <f t="shared" si="23"/>
        <v/>
      </c>
      <c r="B58" s="79"/>
      <c r="C58" s="77"/>
      <c r="D58" s="77"/>
      <c r="E58" s="77"/>
      <c r="F58" s="77"/>
      <c r="G58" s="46"/>
      <c r="H58" s="80"/>
      <c r="I58" s="46"/>
      <c r="J58" s="80"/>
      <c r="K58" s="46"/>
      <c r="L58" s="80"/>
      <c r="M58" s="86" t="str">
        <f t="shared" si="27"/>
        <v/>
      </c>
      <c r="N58" s="89" t="str">
        <f t="shared" si="11"/>
        <v/>
      </c>
      <c r="O58" s="89" t="str">
        <f>IF(ISERROR(VLOOKUP(AK58,AN$7:$AO$42,2,0)),"",VLOOKUP(AK58,AN$7:$AO$42,2,0))</f>
        <v/>
      </c>
      <c r="P58" s="75"/>
      <c r="Q58" s="4">
        <f t="shared" si="12"/>
        <v>0</v>
      </c>
      <c r="R58" s="4">
        <f t="shared" si="25"/>
        <v>0</v>
      </c>
      <c r="S58" s="4" t="str">
        <f t="shared" si="14"/>
        <v/>
      </c>
      <c r="T58" s="4" t="str">
        <f t="shared" si="15"/>
        <v/>
      </c>
      <c r="U58" s="11">
        <f t="shared" si="16"/>
        <v>0</v>
      </c>
      <c r="V58" s="4" t="str">
        <f t="shared" si="17"/>
        <v/>
      </c>
      <c r="W58" s="4">
        <v>0</v>
      </c>
      <c r="X58" s="4" t="str">
        <f t="shared" si="18"/>
        <v xml:space="preserve"> </v>
      </c>
      <c r="Y58" s="4" t="str">
        <f t="shared" si="28"/>
        <v/>
      </c>
      <c r="Z58" s="4" t="str">
        <f t="shared" si="29"/>
        <v/>
      </c>
      <c r="AA58" s="4" t="str">
        <f t="shared" si="30"/>
        <v/>
      </c>
      <c r="AB58" s="4" t="str">
        <f t="shared" si="31"/>
        <v/>
      </c>
      <c r="AC58" s="4" t="str">
        <f t="shared" si="32"/>
        <v/>
      </c>
      <c r="AD58" s="4" t="str">
        <f t="shared" si="33"/>
        <v/>
      </c>
      <c r="AE58" s="4" t="str">
        <f t="shared" si="34"/>
        <v>999:99.99</v>
      </c>
      <c r="AF58" s="4" t="str">
        <f t="shared" si="35"/>
        <v>999:99.99</v>
      </c>
      <c r="AG58" s="4" t="str">
        <f t="shared" si="36"/>
        <v>999:99.99</v>
      </c>
      <c r="AH58" s="4">
        <f t="shared" si="20"/>
        <v>0</v>
      </c>
      <c r="AI58" s="4">
        <f t="shared" si="37"/>
        <v>0</v>
      </c>
      <c r="AJ58" s="4">
        <f t="shared" si="38"/>
        <v>0</v>
      </c>
      <c r="AK58" s="4" t="str">
        <f t="shared" si="39"/>
        <v/>
      </c>
      <c r="AL58" s="4" t="str">
        <f t="shared" si="21"/>
        <v/>
      </c>
      <c r="AM58" s="4" t="str">
        <f t="shared" si="22"/>
        <v/>
      </c>
    </row>
    <row r="59" spans="1:45" ht="17.25" customHeight="1" x14ac:dyDescent="0.15">
      <c r="A59" s="35" t="str">
        <f t="shared" si="23"/>
        <v/>
      </c>
      <c r="B59" s="79"/>
      <c r="C59" s="77"/>
      <c r="D59" s="77"/>
      <c r="E59" s="77"/>
      <c r="F59" s="77"/>
      <c r="G59" s="46"/>
      <c r="H59" s="80"/>
      <c r="I59" s="46"/>
      <c r="J59" s="80"/>
      <c r="K59" s="46"/>
      <c r="L59" s="80"/>
      <c r="M59" s="86" t="str">
        <f t="shared" si="27"/>
        <v/>
      </c>
      <c r="N59" s="89" t="str">
        <f t="shared" si="11"/>
        <v/>
      </c>
      <c r="O59" s="89" t="str">
        <f>IF(ISERROR(VLOOKUP(AK59,AN$7:$AO$42,2,0)),"",VLOOKUP(AK59,AN$7:$AO$42,2,0))</f>
        <v/>
      </c>
      <c r="P59" s="75"/>
      <c r="Q59" s="4">
        <f t="shared" si="12"/>
        <v>0</v>
      </c>
      <c r="R59" s="4">
        <f t="shared" si="25"/>
        <v>0</v>
      </c>
      <c r="S59" s="4" t="str">
        <f t="shared" si="14"/>
        <v/>
      </c>
      <c r="T59" s="4" t="str">
        <f t="shared" si="15"/>
        <v/>
      </c>
      <c r="U59" s="11">
        <f t="shared" si="16"/>
        <v>0</v>
      </c>
      <c r="V59" s="4" t="str">
        <f t="shared" si="17"/>
        <v/>
      </c>
      <c r="W59" s="4">
        <v>0</v>
      </c>
      <c r="X59" s="4" t="str">
        <f t="shared" si="18"/>
        <v xml:space="preserve"> </v>
      </c>
      <c r="Y59" s="4" t="str">
        <f t="shared" si="28"/>
        <v/>
      </c>
      <c r="Z59" s="4" t="str">
        <f t="shared" si="29"/>
        <v/>
      </c>
      <c r="AA59" s="4" t="str">
        <f t="shared" si="30"/>
        <v/>
      </c>
      <c r="AB59" s="4" t="str">
        <f t="shared" si="31"/>
        <v/>
      </c>
      <c r="AC59" s="4" t="str">
        <f t="shared" si="32"/>
        <v/>
      </c>
      <c r="AD59" s="4" t="str">
        <f t="shared" si="33"/>
        <v/>
      </c>
      <c r="AE59" s="4" t="str">
        <f t="shared" si="34"/>
        <v>999:99.99</v>
      </c>
      <c r="AF59" s="4" t="str">
        <f t="shared" si="35"/>
        <v>999:99.99</v>
      </c>
      <c r="AG59" s="4" t="str">
        <f t="shared" si="36"/>
        <v>999:99.99</v>
      </c>
      <c r="AH59" s="4">
        <f t="shared" si="20"/>
        <v>0</v>
      </c>
      <c r="AI59" s="4">
        <f t="shared" si="37"/>
        <v>0</v>
      </c>
      <c r="AJ59" s="4">
        <f t="shared" si="38"/>
        <v>0</v>
      </c>
      <c r="AK59" s="4" t="str">
        <f t="shared" si="39"/>
        <v/>
      </c>
      <c r="AL59" s="4" t="str">
        <f t="shared" si="21"/>
        <v/>
      </c>
      <c r="AM59" s="4" t="str">
        <f t="shared" si="22"/>
        <v/>
      </c>
    </row>
    <row r="60" spans="1:45" ht="17.25" customHeight="1" x14ac:dyDescent="0.15">
      <c r="A60" s="35" t="str">
        <f t="shared" si="23"/>
        <v/>
      </c>
      <c r="B60" s="79"/>
      <c r="C60" s="77"/>
      <c r="D60" s="77"/>
      <c r="E60" s="77"/>
      <c r="F60" s="77"/>
      <c r="G60" s="46"/>
      <c r="H60" s="80"/>
      <c r="I60" s="46"/>
      <c r="J60" s="80"/>
      <c r="K60" s="46"/>
      <c r="L60" s="80"/>
      <c r="M60" s="86" t="str">
        <f t="shared" si="27"/>
        <v/>
      </c>
      <c r="N60" s="89" t="str">
        <f t="shared" si="11"/>
        <v/>
      </c>
      <c r="O60" s="89" t="str">
        <f>IF(ISERROR(VLOOKUP(AK60,AN$7:$AO$42,2,0)),"",VLOOKUP(AK60,AN$7:$AO$42,2,0))</f>
        <v/>
      </c>
      <c r="P60" s="75"/>
      <c r="Q60" s="4">
        <f t="shared" si="12"/>
        <v>0</v>
      </c>
      <c r="R60" s="4">
        <f t="shared" si="25"/>
        <v>0</v>
      </c>
      <c r="S60" s="4" t="str">
        <f t="shared" si="14"/>
        <v/>
      </c>
      <c r="T60" s="4" t="str">
        <f t="shared" si="15"/>
        <v/>
      </c>
      <c r="U60" s="11">
        <f t="shared" si="16"/>
        <v>0</v>
      </c>
      <c r="V60" s="4" t="str">
        <f t="shared" si="17"/>
        <v/>
      </c>
      <c r="W60" s="4">
        <v>0</v>
      </c>
      <c r="X60" s="4" t="str">
        <f t="shared" si="18"/>
        <v xml:space="preserve"> </v>
      </c>
      <c r="Y60" s="4" t="str">
        <f t="shared" si="28"/>
        <v/>
      </c>
      <c r="Z60" s="4" t="str">
        <f t="shared" si="29"/>
        <v/>
      </c>
      <c r="AA60" s="4" t="str">
        <f t="shared" si="30"/>
        <v/>
      </c>
      <c r="AB60" s="4" t="str">
        <f t="shared" si="31"/>
        <v/>
      </c>
      <c r="AC60" s="4" t="str">
        <f t="shared" si="32"/>
        <v/>
      </c>
      <c r="AD60" s="4" t="str">
        <f t="shared" si="33"/>
        <v/>
      </c>
      <c r="AE60" s="4" t="str">
        <f t="shared" si="34"/>
        <v>999:99.99</v>
      </c>
      <c r="AF60" s="4" t="str">
        <f t="shared" si="35"/>
        <v>999:99.99</v>
      </c>
      <c r="AG60" s="4" t="str">
        <f t="shared" si="36"/>
        <v>999:99.99</v>
      </c>
      <c r="AH60" s="4">
        <f t="shared" si="20"/>
        <v>0</v>
      </c>
      <c r="AI60" s="4">
        <f t="shared" si="37"/>
        <v>0</v>
      </c>
      <c r="AJ60" s="4">
        <f t="shared" si="38"/>
        <v>0</v>
      </c>
      <c r="AK60" s="4" t="str">
        <f t="shared" si="39"/>
        <v/>
      </c>
      <c r="AL60" s="4" t="str">
        <f t="shared" si="21"/>
        <v/>
      </c>
      <c r="AM60" s="4" t="str">
        <f t="shared" si="22"/>
        <v/>
      </c>
    </row>
    <row r="61" spans="1:45" ht="17.25" customHeight="1" x14ac:dyDescent="0.15">
      <c r="A61" s="35" t="str">
        <f t="shared" si="23"/>
        <v/>
      </c>
      <c r="B61" s="79"/>
      <c r="C61" s="77"/>
      <c r="D61" s="77"/>
      <c r="E61" s="77"/>
      <c r="F61" s="77"/>
      <c r="G61" s="46"/>
      <c r="H61" s="80"/>
      <c r="I61" s="46"/>
      <c r="J61" s="80"/>
      <c r="K61" s="46"/>
      <c r="L61" s="80"/>
      <c r="M61" s="86" t="str">
        <f t="shared" si="27"/>
        <v/>
      </c>
      <c r="N61" s="89" t="str">
        <f t="shared" si="11"/>
        <v/>
      </c>
      <c r="O61" s="89" t="str">
        <f>IF(ISERROR(VLOOKUP(AK61,AN$7:$AO$42,2,0)),"",VLOOKUP(AK61,AN$7:$AO$42,2,0))</f>
        <v/>
      </c>
      <c r="P61" s="75"/>
      <c r="Q61" s="4">
        <f t="shared" si="12"/>
        <v>0</v>
      </c>
      <c r="R61" s="4">
        <f t="shared" si="25"/>
        <v>0</v>
      </c>
      <c r="S61" s="4" t="str">
        <f t="shared" si="14"/>
        <v/>
      </c>
      <c r="T61" s="4" t="str">
        <f t="shared" si="15"/>
        <v/>
      </c>
      <c r="U61" s="11">
        <f t="shared" si="16"/>
        <v>0</v>
      </c>
      <c r="V61" s="4" t="str">
        <f t="shared" si="17"/>
        <v/>
      </c>
      <c r="W61" s="4">
        <v>0</v>
      </c>
      <c r="X61" s="4" t="str">
        <f t="shared" si="18"/>
        <v xml:space="preserve"> </v>
      </c>
      <c r="Y61" s="4" t="str">
        <f t="shared" si="28"/>
        <v/>
      </c>
      <c r="Z61" s="4" t="str">
        <f t="shared" si="29"/>
        <v/>
      </c>
      <c r="AA61" s="4" t="str">
        <f t="shared" si="30"/>
        <v/>
      </c>
      <c r="AB61" s="4" t="str">
        <f t="shared" si="31"/>
        <v/>
      </c>
      <c r="AC61" s="4" t="str">
        <f t="shared" si="32"/>
        <v/>
      </c>
      <c r="AD61" s="4" t="str">
        <f t="shared" si="33"/>
        <v/>
      </c>
      <c r="AE61" s="4" t="str">
        <f t="shared" si="34"/>
        <v>999:99.99</v>
      </c>
      <c r="AF61" s="4" t="str">
        <f t="shared" si="35"/>
        <v>999:99.99</v>
      </c>
      <c r="AG61" s="4" t="str">
        <f t="shared" si="36"/>
        <v>999:99.99</v>
      </c>
      <c r="AH61" s="4">
        <f t="shared" si="20"/>
        <v>0</v>
      </c>
      <c r="AI61" s="4">
        <f t="shared" si="37"/>
        <v>0</v>
      </c>
      <c r="AJ61" s="4">
        <f t="shared" si="38"/>
        <v>0</v>
      </c>
      <c r="AK61" s="4" t="str">
        <f t="shared" si="39"/>
        <v/>
      </c>
      <c r="AL61" s="4" t="str">
        <f t="shared" si="21"/>
        <v/>
      </c>
      <c r="AM61" s="4" t="str">
        <f t="shared" si="22"/>
        <v/>
      </c>
    </row>
    <row r="62" spans="1:45" ht="17.25" customHeight="1" x14ac:dyDescent="0.15">
      <c r="A62" s="35" t="str">
        <f t="shared" si="23"/>
        <v/>
      </c>
      <c r="B62" s="79"/>
      <c r="C62" s="77"/>
      <c r="D62" s="77"/>
      <c r="E62" s="77"/>
      <c r="F62" s="77"/>
      <c r="G62" s="46"/>
      <c r="H62" s="80"/>
      <c r="I62" s="46"/>
      <c r="J62" s="80"/>
      <c r="K62" s="46"/>
      <c r="L62" s="80"/>
      <c r="M62" s="86" t="str">
        <f t="shared" si="27"/>
        <v/>
      </c>
      <c r="N62" s="89" t="str">
        <f t="shared" si="11"/>
        <v/>
      </c>
      <c r="O62" s="89" t="str">
        <f>IF(ISERROR(VLOOKUP(AK62,AN$7:$AO$42,2,0)),"",VLOOKUP(AK62,AN$7:$AO$42,2,0))</f>
        <v/>
      </c>
      <c r="P62" s="75"/>
      <c r="Q62" s="4">
        <f t="shared" si="12"/>
        <v>0</v>
      </c>
      <c r="R62" s="4">
        <f t="shared" si="25"/>
        <v>0</v>
      </c>
      <c r="S62" s="4" t="str">
        <f t="shared" si="14"/>
        <v/>
      </c>
      <c r="T62" s="4" t="str">
        <f t="shared" si="15"/>
        <v/>
      </c>
      <c r="U62" s="11">
        <f t="shared" si="16"/>
        <v>0</v>
      </c>
      <c r="V62" s="4" t="str">
        <f t="shared" si="17"/>
        <v/>
      </c>
      <c r="W62" s="4">
        <v>0</v>
      </c>
      <c r="X62" s="4" t="str">
        <f t="shared" si="18"/>
        <v xml:space="preserve"> </v>
      </c>
      <c r="Y62" s="4" t="str">
        <f t="shared" si="28"/>
        <v/>
      </c>
      <c r="Z62" s="4" t="str">
        <f t="shared" si="29"/>
        <v/>
      </c>
      <c r="AA62" s="4" t="str">
        <f t="shared" si="30"/>
        <v/>
      </c>
      <c r="AB62" s="4" t="str">
        <f t="shared" si="31"/>
        <v/>
      </c>
      <c r="AC62" s="4" t="str">
        <f t="shared" si="32"/>
        <v/>
      </c>
      <c r="AD62" s="4" t="str">
        <f t="shared" si="33"/>
        <v/>
      </c>
      <c r="AE62" s="4" t="str">
        <f t="shared" si="34"/>
        <v>999:99.99</v>
      </c>
      <c r="AF62" s="4" t="str">
        <f t="shared" si="35"/>
        <v>999:99.99</v>
      </c>
      <c r="AG62" s="4" t="str">
        <f t="shared" si="36"/>
        <v>999:99.99</v>
      </c>
      <c r="AH62" s="4">
        <f t="shared" si="20"/>
        <v>0</v>
      </c>
      <c r="AI62" s="4">
        <f t="shared" si="37"/>
        <v>0</v>
      </c>
      <c r="AJ62" s="4">
        <f t="shared" si="38"/>
        <v>0</v>
      </c>
      <c r="AK62" s="4" t="str">
        <f t="shared" si="39"/>
        <v/>
      </c>
      <c r="AL62" s="4" t="str">
        <f t="shared" si="21"/>
        <v/>
      </c>
      <c r="AM62" s="4" t="str">
        <f t="shared" si="22"/>
        <v/>
      </c>
    </row>
    <row r="63" spans="1:45" ht="17.25" customHeight="1" x14ac:dyDescent="0.15">
      <c r="A63" s="35" t="str">
        <f t="shared" si="23"/>
        <v/>
      </c>
      <c r="B63" s="79"/>
      <c r="C63" s="77"/>
      <c r="D63" s="77"/>
      <c r="E63" s="77"/>
      <c r="F63" s="77"/>
      <c r="G63" s="46"/>
      <c r="H63" s="80"/>
      <c r="I63" s="46"/>
      <c r="J63" s="80"/>
      <c r="K63" s="46"/>
      <c r="L63" s="80"/>
      <c r="M63" s="86" t="str">
        <f t="shared" si="27"/>
        <v/>
      </c>
      <c r="N63" s="89" t="str">
        <f t="shared" si="11"/>
        <v/>
      </c>
      <c r="O63" s="89" t="str">
        <f>IF(ISERROR(VLOOKUP(AK63,AN$7:$AO$42,2,0)),"",VLOOKUP(AK63,AN$7:$AO$42,2,0))</f>
        <v/>
      </c>
      <c r="P63" s="75"/>
      <c r="Q63" s="4">
        <f t="shared" si="12"/>
        <v>0</v>
      </c>
      <c r="R63" s="4">
        <f t="shared" si="25"/>
        <v>0</v>
      </c>
      <c r="S63" s="4" t="str">
        <f t="shared" si="14"/>
        <v/>
      </c>
      <c r="T63" s="4" t="str">
        <f t="shared" si="15"/>
        <v/>
      </c>
      <c r="U63" s="11">
        <f t="shared" si="16"/>
        <v>0</v>
      </c>
      <c r="V63" s="4" t="str">
        <f t="shared" si="17"/>
        <v/>
      </c>
      <c r="W63" s="4">
        <v>0</v>
      </c>
      <c r="X63" s="4" t="str">
        <f t="shared" si="18"/>
        <v xml:space="preserve"> </v>
      </c>
      <c r="Y63" s="4" t="str">
        <f t="shared" si="28"/>
        <v/>
      </c>
      <c r="Z63" s="4" t="str">
        <f t="shared" si="29"/>
        <v/>
      </c>
      <c r="AA63" s="4" t="str">
        <f t="shared" si="30"/>
        <v/>
      </c>
      <c r="AB63" s="4" t="str">
        <f t="shared" si="31"/>
        <v/>
      </c>
      <c r="AC63" s="4" t="str">
        <f t="shared" si="32"/>
        <v/>
      </c>
      <c r="AD63" s="4" t="str">
        <f t="shared" si="33"/>
        <v/>
      </c>
      <c r="AE63" s="4" t="str">
        <f t="shared" si="34"/>
        <v>999:99.99</v>
      </c>
      <c r="AF63" s="4" t="str">
        <f t="shared" si="35"/>
        <v>999:99.99</v>
      </c>
      <c r="AG63" s="4" t="str">
        <f t="shared" si="36"/>
        <v>999:99.99</v>
      </c>
      <c r="AH63" s="4">
        <f t="shared" si="20"/>
        <v>0</v>
      </c>
      <c r="AI63" s="4">
        <f t="shared" si="37"/>
        <v>0</v>
      </c>
      <c r="AJ63" s="4">
        <f t="shared" si="38"/>
        <v>0</v>
      </c>
      <c r="AK63" s="4" t="str">
        <f t="shared" si="39"/>
        <v/>
      </c>
      <c r="AL63" s="4" t="str">
        <f t="shared" si="21"/>
        <v/>
      </c>
      <c r="AM63" s="4" t="str">
        <f t="shared" si="22"/>
        <v/>
      </c>
    </row>
    <row r="64" spans="1:45" ht="17.25" customHeight="1" x14ac:dyDescent="0.15">
      <c r="A64" s="35" t="str">
        <f t="shared" si="23"/>
        <v/>
      </c>
      <c r="B64" s="79"/>
      <c r="C64" s="77"/>
      <c r="D64" s="77"/>
      <c r="E64" s="77"/>
      <c r="F64" s="77"/>
      <c r="G64" s="46"/>
      <c r="H64" s="80"/>
      <c r="I64" s="46"/>
      <c r="J64" s="80"/>
      <c r="K64" s="46"/>
      <c r="L64" s="80"/>
      <c r="M64" s="86" t="str">
        <f t="shared" si="27"/>
        <v/>
      </c>
      <c r="N64" s="89" t="str">
        <f t="shared" si="11"/>
        <v/>
      </c>
      <c r="O64" s="89" t="str">
        <f>IF(ISERROR(VLOOKUP(AK64,AN$7:$AO$42,2,0)),"",VLOOKUP(AK64,AN$7:$AO$42,2,0))</f>
        <v/>
      </c>
      <c r="P64" s="75"/>
      <c r="Q64" s="4">
        <f t="shared" si="12"/>
        <v>0</v>
      </c>
      <c r="R64" s="4">
        <f t="shared" si="25"/>
        <v>0</v>
      </c>
      <c r="S64" s="4" t="str">
        <f t="shared" si="14"/>
        <v/>
      </c>
      <c r="T64" s="4" t="str">
        <f t="shared" si="15"/>
        <v/>
      </c>
      <c r="U64" s="11">
        <f t="shared" si="16"/>
        <v>0</v>
      </c>
      <c r="V64" s="4" t="str">
        <f t="shared" si="17"/>
        <v/>
      </c>
      <c r="W64" s="4">
        <v>0</v>
      </c>
      <c r="X64" s="4" t="str">
        <f t="shared" si="18"/>
        <v xml:space="preserve"> </v>
      </c>
      <c r="Y64" s="4" t="str">
        <f t="shared" si="28"/>
        <v/>
      </c>
      <c r="Z64" s="4" t="str">
        <f t="shared" si="29"/>
        <v/>
      </c>
      <c r="AA64" s="4" t="str">
        <f t="shared" si="30"/>
        <v/>
      </c>
      <c r="AB64" s="4" t="str">
        <f t="shared" si="31"/>
        <v/>
      </c>
      <c r="AC64" s="4" t="str">
        <f t="shared" si="32"/>
        <v/>
      </c>
      <c r="AD64" s="4" t="str">
        <f t="shared" si="33"/>
        <v/>
      </c>
      <c r="AE64" s="4" t="str">
        <f t="shared" si="34"/>
        <v>999:99.99</v>
      </c>
      <c r="AF64" s="4" t="str">
        <f t="shared" si="35"/>
        <v>999:99.99</v>
      </c>
      <c r="AG64" s="4" t="str">
        <f t="shared" si="36"/>
        <v>999:99.99</v>
      </c>
      <c r="AH64" s="4">
        <f t="shared" si="20"/>
        <v>0</v>
      </c>
      <c r="AI64" s="4">
        <f t="shared" si="37"/>
        <v>0</v>
      </c>
      <c r="AJ64" s="4">
        <f t="shared" si="38"/>
        <v>0</v>
      </c>
      <c r="AK64" s="4" t="str">
        <f t="shared" si="39"/>
        <v/>
      </c>
      <c r="AL64" s="4" t="str">
        <f t="shared" si="21"/>
        <v/>
      </c>
      <c r="AM64" s="4" t="str">
        <f t="shared" si="22"/>
        <v/>
      </c>
    </row>
    <row r="65" spans="1:45" ht="17.25" customHeight="1" x14ac:dyDescent="0.15">
      <c r="A65" s="35" t="str">
        <f t="shared" si="23"/>
        <v/>
      </c>
      <c r="B65" s="79"/>
      <c r="C65" s="77"/>
      <c r="D65" s="77"/>
      <c r="E65" s="77"/>
      <c r="F65" s="77"/>
      <c r="G65" s="46"/>
      <c r="H65" s="80"/>
      <c r="I65" s="46"/>
      <c r="J65" s="80"/>
      <c r="K65" s="46"/>
      <c r="L65" s="80"/>
      <c r="M65" s="86" t="str">
        <f t="shared" si="27"/>
        <v/>
      </c>
      <c r="N65" s="89" t="str">
        <f t="shared" si="11"/>
        <v/>
      </c>
      <c r="O65" s="89" t="str">
        <f>IF(ISERROR(VLOOKUP(AK65,AN$7:$AO$42,2,0)),"",VLOOKUP(AK65,AN$7:$AO$42,2,0))</f>
        <v/>
      </c>
      <c r="P65" s="75"/>
      <c r="Q65" s="4">
        <f t="shared" si="12"/>
        <v>0</v>
      </c>
      <c r="R65" s="4">
        <f t="shared" si="25"/>
        <v>0</v>
      </c>
      <c r="S65" s="4" t="str">
        <f t="shared" si="14"/>
        <v/>
      </c>
      <c r="T65" s="4" t="str">
        <f t="shared" si="15"/>
        <v/>
      </c>
      <c r="U65" s="11">
        <f t="shared" si="16"/>
        <v>0</v>
      </c>
      <c r="V65" s="4" t="str">
        <f t="shared" si="17"/>
        <v/>
      </c>
      <c r="W65" s="4">
        <v>0</v>
      </c>
      <c r="X65" s="4" t="str">
        <f t="shared" si="18"/>
        <v xml:space="preserve"> </v>
      </c>
      <c r="Y65" s="4" t="str">
        <f t="shared" si="28"/>
        <v/>
      </c>
      <c r="Z65" s="4" t="str">
        <f t="shared" si="29"/>
        <v/>
      </c>
      <c r="AA65" s="4" t="str">
        <f t="shared" si="30"/>
        <v/>
      </c>
      <c r="AB65" s="4" t="str">
        <f t="shared" si="31"/>
        <v/>
      </c>
      <c r="AC65" s="4" t="str">
        <f t="shared" si="32"/>
        <v/>
      </c>
      <c r="AD65" s="4" t="str">
        <f t="shared" si="33"/>
        <v/>
      </c>
      <c r="AE65" s="4" t="str">
        <f t="shared" si="34"/>
        <v>999:99.99</v>
      </c>
      <c r="AF65" s="4" t="str">
        <f t="shared" si="35"/>
        <v>999:99.99</v>
      </c>
      <c r="AG65" s="4" t="str">
        <f t="shared" si="36"/>
        <v>999:99.99</v>
      </c>
      <c r="AH65" s="4">
        <f t="shared" si="20"/>
        <v>0</v>
      </c>
      <c r="AI65" s="4">
        <f t="shared" si="37"/>
        <v>0</v>
      </c>
      <c r="AJ65" s="4">
        <f t="shared" si="38"/>
        <v>0</v>
      </c>
      <c r="AK65" s="4" t="str">
        <f t="shared" si="39"/>
        <v/>
      </c>
      <c r="AL65" s="4" t="str">
        <f t="shared" si="21"/>
        <v/>
      </c>
      <c r="AM65" s="4" t="str">
        <f t="shared" si="22"/>
        <v/>
      </c>
    </row>
    <row r="66" spans="1:45" ht="17.25" customHeight="1" x14ac:dyDescent="0.15">
      <c r="A66" s="35" t="str">
        <f t="shared" si="23"/>
        <v/>
      </c>
      <c r="B66" s="79"/>
      <c r="C66" s="77"/>
      <c r="D66" s="77"/>
      <c r="E66" s="77"/>
      <c r="F66" s="77"/>
      <c r="G66" s="46"/>
      <c r="H66" s="80"/>
      <c r="I66" s="46"/>
      <c r="J66" s="80"/>
      <c r="K66" s="46"/>
      <c r="L66" s="80"/>
      <c r="M66" s="86" t="str">
        <f t="shared" si="27"/>
        <v/>
      </c>
      <c r="N66" s="89" t="str">
        <f t="shared" si="11"/>
        <v/>
      </c>
      <c r="O66" s="89" t="str">
        <f>IF(ISERROR(VLOOKUP(AK66,AN$7:$AO$42,2,0)),"",VLOOKUP(AK66,AN$7:$AO$42,2,0))</f>
        <v/>
      </c>
      <c r="P66" s="75"/>
      <c r="Q66" s="4">
        <f t="shared" si="12"/>
        <v>0</v>
      </c>
      <c r="R66" s="4">
        <f t="shared" si="25"/>
        <v>0</v>
      </c>
      <c r="S66" s="4" t="str">
        <f t="shared" si="14"/>
        <v/>
      </c>
      <c r="T66" s="4" t="str">
        <f t="shared" si="15"/>
        <v/>
      </c>
      <c r="U66" s="11">
        <f t="shared" si="16"/>
        <v>0</v>
      </c>
      <c r="V66" s="4" t="str">
        <f t="shared" si="17"/>
        <v/>
      </c>
      <c r="W66" s="4">
        <v>0</v>
      </c>
      <c r="X66" s="4" t="str">
        <f t="shared" si="18"/>
        <v xml:space="preserve"> </v>
      </c>
      <c r="Y66" s="4" t="str">
        <f t="shared" si="28"/>
        <v/>
      </c>
      <c r="Z66" s="4" t="str">
        <f t="shared" si="29"/>
        <v/>
      </c>
      <c r="AA66" s="4" t="str">
        <f t="shared" si="30"/>
        <v/>
      </c>
      <c r="AB66" s="4" t="str">
        <f t="shared" si="31"/>
        <v/>
      </c>
      <c r="AC66" s="4" t="str">
        <f t="shared" si="32"/>
        <v/>
      </c>
      <c r="AD66" s="4" t="str">
        <f t="shared" si="33"/>
        <v/>
      </c>
      <c r="AE66" s="4" t="str">
        <f t="shared" si="34"/>
        <v>999:99.99</v>
      </c>
      <c r="AF66" s="4" t="str">
        <f t="shared" si="35"/>
        <v>999:99.99</v>
      </c>
      <c r="AG66" s="4" t="str">
        <f t="shared" si="36"/>
        <v>999:99.99</v>
      </c>
      <c r="AH66" s="4">
        <f t="shared" si="20"/>
        <v>0</v>
      </c>
      <c r="AI66" s="4">
        <f t="shared" si="37"/>
        <v>0</v>
      </c>
      <c r="AJ66" s="4">
        <f t="shared" si="38"/>
        <v>0</v>
      </c>
      <c r="AK66" s="4" t="str">
        <f t="shared" si="39"/>
        <v/>
      </c>
      <c r="AL66" s="4" t="str">
        <f t="shared" si="21"/>
        <v/>
      </c>
      <c r="AM66" s="4" t="str">
        <f t="shared" si="22"/>
        <v/>
      </c>
    </row>
    <row r="67" spans="1:45" ht="17.25" customHeight="1" x14ac:dyDescent="0.15">
      <c r="A67" s="3"/>
      <c r="B67" s="1"/>
      <c r="C67" s="1"/>
      <c r="D67" s="1"/>
      <c r="E67" s="1"/>
      <c r="F67" s="1"/>
      <c r="N67" s="90"/>
      <c r="O67" s="91"/>
      <c r="P67" s="75"/>
      <c r="S67" s="4" t="str">
        <f t="shared" si="14"/>
        <v/>
      </c>
      <c r="U67" s="11">
        <f>SUM(U7:U66)</f>
        <v>0</v>
      </c>
    </row>
    <row r="68" spans="1:45" ht="17.25" customHeight="1" x14ac:dyDescent="0.15">
      <c r="A68" s="2" t="s">
        <v>23</v>
      </c>
      <c r="G68" s="35" t="s">
        <v>44</v>
      </c>
      <c r="H68" s="35" t="s">
        <v>9</v>
      </c>
      <c r="I68" s="35" t="s">
        <v>44</v>
      </c>
      <c r="J68" s="35" t="s">
        <v>9</v>
      </c>
      <c r="K68" s="35" t="s">
        <v>44</v>
      </c>
      <c r="L68" s="35" t="s">
        <v>9</v>
      </c>
      <c r="M68" s="92"/>
      <c r="N68" s="93"/>
      <c r="O68" s="94"/>
      <c r="P68" s="75"/>
      <c r="R68" s="4">
        <f>R66+IF(T68="",0,1)</f>
        <v>0</v>
      </c>
      <c r="S68" s="4" t="str">
        <f t="shared" si="14"/>
        <v/>
      </c>
      <c r="AR68" s="6">
        <v>0</v>
      </c>
    </row>
    <row r="69" spans="1:45" ht="17.25" customHeight="1" x14ac:dyDescent="0.15">
      <c r="A69" s="35" t="str">
        <f>IF(B69="","",1)</f>
        <v/>
      </c>
      <c r="B69" s="81"/>
      <c r="C69" s="78"/>
      <c r="D69" s="78"/>
      <c r="E69" s="78"/>
      <c r="F69" s="78"/>
      <c r="G69" s="47"/>
      <c r="H69" s="82"/>
      <c r="I69" s="47"/>
      <c r="J69" s="82"/>
      <c r="K69" s="47"/>
      <c r="L69" s="82"/>
      <c r="M69" s="86" t="str">
        <f t="shared" ref="M69:M100" si="40">IF(B69="","",DATEDIF(B69,$T$1,"Y") )</f>
        <v/>
      </c>
      <c r="N69" s="89" t="str">
        <f t="shared" ref="N69:N128" si="41">IF(V69="","",IF(V69=1,"Ａ",IF(V69=2,"Ｂ",IF(V69=3,"Ｃ",IF(V69=4,"Ｄ","Ｅ")))))</f>
        <v/>
      </c>
      <c r="O69" s="89" t="str">
        <f>IF(ISERROR(VLOOKUP(AK69,AN$7:$AO$42,2,0)),"",VLOOKUP(AK69,AN$7:$AO$42,2,0))</f>
        <v/>
      </c>
      <c r="P69" s="75"/>
      <c r="Q69" s="4">
        <f>LEN(TRIM(C69))+LEN(TRIM(D69))</f>
        <v>0</v>
      </c>
      <c r="R69" s="4">
        <f t="shared" si="25"/>
        <v>0</v>
      </c>
      <c r="S69" s="4" t="str">
        <f t="shared" si="14"/>
        <v/>
      </c>
      <c r="T69" s="4" t="str">
        <f t="shared" ref="T69:T128" si="42">TRIM(C69)&amp;IF(OR(Q69&gt;4,Q69=0),"",REPT("  ",5-Q69))&amp;TRIM(D69)</f>
        <v/>
      </c>
      <c r="U69" s="11">
        <f>COUNTA(G69,I69,K69)</f>
        <v>0</v>
      </c>
      <c r="V69" s="4" t="str">
        <f t="shared" ref="V69:V129" si="43">IF(M69="","",IF(M69&lt;9,1,IF(M69&lt;11,2,IF(M69&lt;13,3,IF(M69&lt;15,4,5)))))</f>
        <v/>
      </c>
      <c r="W69" s="4">
        <v>5</v>
      </c>
      <c r="X69" s="4" t="str">
        <f t="shared" si="18"/>
        <v xml:space="preserve"> </v>
      </c>
      <c r="Y69" s="4" t="str">
        <f t="shared" ref="Y69:Y100" si="44">IF(G69="","",VLOOKUP(G69,$AR$9:$AS$21,2,0))</f>
        <v/>
      </c>
      <c r="Z69" s="4" t="str">
        <f t="shared" ref="Z69:Z100" si="45">IF(I69="","",VLOOKUP(I69,$AR$9:$AS$21,2,0))</f>
        <v/>
      </c>
      <c r="AA69" s="4" t="str">
        <f t="shared" ref="AA69:AA100" si="46">IF(K69="","",VLOOKUP(K69,$AR$9:$AS$21,2,0))</f>
        <v/>
      </c>
      <c r="AB69" s="4" t="str">
        <f>IF(G69="","",VALUE(LEFT(G69,3)))</f>
        <v/>
      </c>
      <c r="AC69" s="4" t="str">
        <f>IF(I69="","",VALUE(LEFT(I69,3)))</f>
        <v/>
      </c>
      <c r="AD69" s="4" t="str">
        <f t="shared" ref="AD69:AD100" si="47">IF(K69="","",VALUE(LEFT(K69,3)))</f>
        <v/>
      </c>
      <c r="AE69" s="4" t="str">
        <f t="shared" ref="AE69:AE100" si="48">IF(H69="","999:99.99"," "&amp;LEFT(RIGHT("  "&amp;TEXT(H69,"0.00"),7),2)&amp;":"&amp;RIGHT(TEXT(H69,"0.00"),5))</f>
        <v>999:99.99</v>
      </c>
      <c r="AF69" s="4" t="str">
        <f t="shared" ref="AF69:AF100" si="49">IF(J69="","999:99.99"," "&amp;LEFT(RIGHT("  "&amp;TEXT(J69,"0.00"),7),2)&amp;":"&amp;RIGHT(TEXT(J69,"0.00"),5))</f>
        <v>999:99.99</v>
      </c>
      <c r="AG69" s="4" t="str">
        <f t="shared" ref="AG69:AG100" si="50">IF(L69="","999:99.99"," "&amp;LEFT(RIGHT("  "&amp;TEXT(L69,"0.00"),7),2)&amp;":"&amp;RIGHT(TEXT(L69,"0.00"),5))</f>
        <v>999:99.99</v>
      </c>
      <c r="AH69" s="4">
        <f t="shared" si="20"/>
        <v>0</v>
      </c>
      <c r="AI69" s="4">
        <f t="shared" ref="AI69:AI100" si="51">IF(I69="",0,IF(OR(I69=G69,I69=K69),1,0))</f>
        <v>0</v>
      </c>
      <c r="AJ69" s="4">
        <f t="shared" ref="AJ69:AJ100" si="52">IF(K69="",0,IF(OR(K69=G69,K69=I69),1,0))</f>
        <v>0</v>
      </c>
      <c r="AK69" s="4" t="str">
        <f t="shared" ref="AK69:AK100" si="53">IF(B69="","",DATEDIF(B69,$T$2,"Y"))</f>
        <v/>
      </c>
      <c r="AL69" s="4" t="str">
        <f t="shared" si="21"/>
        <v/>
      </c>
      <c r="AM69" s="4" t="str">
        <f t="shared" si="22"/>
        <v/>
      </c>
      <c r="AR69" s="6">
        <f t="shared" ref="AR69:AR100" si="54">AR68+IF(T69="",0,1)</f>
        <v>0</v>
      </c>
      <c r="AS69" s="6" t="str">
        <f t="shared" ref="AS69:AS100" si="55">IF(T69="","",AR69)</f>
        <v/>
      </c>
    </row>
    <row r="70" spans="1:45" ht="17.25" customHeight="1" x14ac:dyDescent="0.15">
      <c r="A70" s="35" t="str">
        <f t="shared" ref="A70:A128" si="56">IF(B70="","",A69+1)</f>
        <v/>
      </c>
      <c r="B70" s="81"/>
      <c r="C70" s="78"/>
      <c r="D70" s="78"/>
      <c r="E70" s="78"/>
      <c r="F70" s="78"/>
      <c r="G70" s="47"/>
      <c r="H70" s="82"/>
      <c r="I70" s="47"/>
      <c r="J70" s="82"/>
      <c r="K70" s="47"/>
      <c r="L70" s="82"/>
      <c r="M70" s="86" t="str">
        <f t="shared" si="40"/>
        <v/>
      </c>
      <c r="N70" s="89" t="str">
        <f t="shared" si="41"/>
        <v/>
      </c>
      <c r="O70" s="89" t="str">
        <f>IF(ISERROR(VLOOKUP(AK70,AN$7:$AO$42,2,0)),"",VLOOKUP(AK70,AN$7:$AO$42,2,0))</f>
        <v/>
      </c>
      <c r="P70" s="75"/>
      <c r="Q70" s="4">
        <f t="shared" ref="Q70:Q128" si="57">LEN(TRIM(C70))+LEN(TRIM(D70))</f>
        <v>0</v>
      </c>
      <c r="R70" s="4">
        <f t="shared" si="25"/>
        <v>0</v>
      </c>
      <c r="S70" s="4" t="str">
        <f t="shared" si="14"/>
        <v/>
      </c>
      <c r="T70" s="4" t="str">
        <f t="shared" si="42"/>
        <v/>
      </c>
      <c r="U70" s="11">
        <f t="shared" ref="U70:U128" si="58">COUNTA(G70,I70,K70)</f>
        <v>0</v>
      </c>
      <c r="V70" s="4" t="str">
        <f t="shared" si="43"/>
        <v/>
      </c>
      <c r="W70" s="4">
        <v>5</v>
      </c>
      <c r="X70" s="4" t="str">
        <f t="shared" si="18"/>
        <v xml:space="preserve"> </v>
      </c>
      <c r="Y70" s="4" t="str">
        <f t="shared" si="44"/>
        <v/>
      </c>
      <c r="Z70" s="4" t="str">
        <f t="shared" si="45"/>
        <v/>
      </c>
      <c r="AA70" s="4" t="str">
        <f t="shared" si="46"/>
        <v/>
      </c>
      <c r="AB70" s="4" t="str">
        <f t="shared" ref="AB70:AB100" si="59">IF(G70="","",VALUE(LEFT(G70,3)))</f>
        <v/>
      </c>
      <c r="AC70" s="4" t="str">
        <f t="shared" ref="AC70:AC100" si="60">IF(I70="","",VALUE(LEFT(I70,3)))</f>
        <v/>
      </c>
      <c r="AD70" s="4" t="str">
        <f t="shared" si="47"/>
        <v/>
      </c>
      <c r="AE70" s="4" t="str">
        <f t="shared" si="48"/>
        <v>999:99.99</v>
      </c>
      <c r="AF70" s="4" t="str">
        <f t="shared" si="49"/>
        <v>999:99.99</v>
      </c>
      <c r="AG70" s="4" t="str">
        <f t="shared" si="50"/>
        <v>999:99.99</v>
      </c>
      <c r="AH70" s="4">
        <f t="shared" si="20"/>
        <v>0</v>
      </c>
      <c r="AI70" s="4">
        <f t="shared" si="51"/>
        <v>0</v>
      </c>
      <c r="AJ70" s="4">
        <f t="shared" si="52"/>
        <v>0</v>
      </c>
      <c r="AK70" s="4" t="str">
        <f t="shared" si="53"/>
        <v/>
      </c>
      <c r="AL70" s="4" t="str">
        <f t="shared" si="21"/>
        <v/>
      </c>
      <c r="AM70" s="4" t="str">
        <f t="shared" si="22"/>
        <v/>
      </c>
      <c r="AR70" s="6">
        <f t="shared" si="54"/>
        <v>0</v>
      </c>
      <c r="AS70" s="6" t="str">
        <f t="shared" si="55"/>
        <v/>
      </c>
    </row>
    <row r="71" spans="1:45" ht="17.25" customHeight="1" x14ac:dyDescent="0.15">
      <c r="A71" s="35" t="str">
        <f t="shared" si="56"/>
        <v/>
      </c>
      <c r="B71" s="81"/>
      <c r="C71" s="78"/>
      <c r="D71" s="78"/>
      <c r="E71" s="78"/>
      <c r="F71" s="78"/>
      <c r="G71" s="47"/>
      <c r="H71" s="82"/>
      <c r="I71" s="47"/>
      <c r="J71" s="82"/>
      <c r="K71" s="47"/>
      <c r="L71" s="82"/>
      <c r="M71" s="86" t="str">
        <f t="shared" si="40"/>
        <v/>
      </c>
      <c r="N71" s="89" t="str">
        <f t="shared" si="41"/>
        <v/>
      </c>
      <c r="O71" s="89" t="str">
        <f>IF(ISERROR(VLOOKUP(AK71,AN$7:$AO$42,2,0)),"",VLOOKUP(AK71,AN$7:$AO$42,2,0))</f>
        <v/>
      </c>
      <c r="P71" s="75"/>
      <c r="Q71" s="4">
        <f t="shared" si="57"/>
        <v>0</v>
      </c>
      <c r="R71" s="4">
        <f t="shared" si="25"/>
        <v>0</v>
      </c>
      <c r="S71" s="4" t="str">
        <f t="shared" si="14"/>
        <v/>
      </c>
      <c r="T71" s="4" t="str">
        <f t="shared" si="42"/>
        <v/>
      </c>
      <c r="U71" s="11">
        <f t="shared" si="58"/>
        <v>0</v>
      </c>
      <c r="V71" s="4" t="str">
        <f t="shared" si="43"/>
        <v/>
      </c>
      <c r="W71" s="4">
        <v>5</v>
      </c>
      <c r="X71" s="4" t="str">
        <f t="shared" si="18"/>
        <v xml:space="preserve"> </v>
      </c>
      <c r="Y71" s="4" t="str">
        <f t="shared" si="44"/>
        <v/>
      </c>
      <c r="Z71" s="4" t="str">
        <f t="shared" si="45"/>
        <v/>
      </c>
      <c r="AA71" s="4" t="str">
        <f t="shared" si="46"/>
        <v/>
      </c>
      <c r="AB71" s="4" t="str">
        <f t="shared" si="59"/>
        <v/>
      </c>
      <c r="AC71" s="4" t="str">
        <f t="shared" si="60"/>
        <v/>
      </c>
      <c r="AD71" s="4" t="str">
        <f t="shared" si="47"/>
        <v/>
      </c>
      <c r="AE71" s="4" t="str">
        <f t="shared" si="48"/>
        <v>999:99.99</v>
      </c>
      <c r="AF71" s="4" t="str">
        <f t="shared" si="49"/>
        <v>999:99.99</v>
      </c>
      <c r="AG71" s="4" t="str">
        <f t="shared" si="50"/>
        <v>999:99.99</v>
      </c>
      <c r="AH71" s="4">
        <f t="shared" si="20"/>
        <v>0</v>
      </c>
      <c r="AI71" s="4">
        <f t="shared" si="51"/>
        <v>0</v>
      </c>
      <c r="AJ71" s="4">
        <f t="shared" si="52"/>
        <v>0</v>
      </c>
      <c r="AK71" s="4" t="str">
        <f t="shared" si="53"/>
        <v/>
      </c>
      <c r="AL71" s="4" t="str">
        <f t="shared" si="21"/>
        <v/>
      </c>
      <c r="AM71" s="4" t="str">
        <f t="shared" si="22"/>
        <v/>
      </c>
      <c r="AR71" s="6">
        <f t="shared" si="54"/>
        <v>0</v>
      </c>
      <c r="AS71" s="6" t="str">
        <f t="shared" si="55"/>
        <v/>
      </c>
    </row>
    <row r="72" spans="1:45" ht="17.25" customHeight="1" x14ac:dyDescent="0.15">
      <c r="A72" s="35" t="str">
        <f t="shared" si="56"/>
        <v/>
      </c>
      <c r="B72" s="81"/>
      <c r="C72" s="78"/>
      <c r="D72" s="78"/>
      <c r="E72" s="78"/>
      <c r="F72" s="78"/>
      <c r="G72" s="47"/>
      <c r="H72" s="82"/>
      <c r="I72" s="47"/>
      <c r="J72" s="82"/>
      <c r="K72" s="47"/>
      <c r="L72" s="82"/>
      <c r="M72" s="86" t="str">
        <f t="shared" si="40"/>
        <v/>
      </c>
      <c r="N72" s="89" t="str">
        <f t="shared" si="41"/>
        <v/>
      </c>
      <c r="O72" s="89" t="str">
        <f>IF(ISERROR(VLOOKUP(AK72,AN$7:$AO$42,2,0)),"",VLOOKUP(AK72,AN$7:$AO$42,2,0))</f>
        <v/>
      </c>
      <c r="P72" s="75"/>
      <c r="Q72" s="4">
        <f t="shared" si="57"/>
        <v>0</v>
      </c>
      <c r="R72" s="4">
        <f t="shared" si="25"/>
        <v>0</v>
      </c>
      <c r="S72" s="4" t="str">
        <f t="shared" si="14"/>
        <v/>
      </c>
      <c r="T72" s="4" t="str">
        <f t="shared" si="42"/>
        <v/>
      </c>
      <c r="U72" s="11">
        <f t="shared" si="58"/>
        <v>0</v>
      </c>
      <c r="V72" s="4" t="str">
        <f t="shared" si="43"/>
        <v/>
      </c>
      <c r="W72" s="4">
        <v>5</v>
      </c>
      <c r="X72" s="4" t="str">
        <f t="shared" ref="X72:X128" si="61">ASC(TRIM(E72))&amp;" "&amp;ASC(TRIM(F72))</f>
        <v xml:space="preserve"> </v>
      </c>
      <c r="Y72" s="4" t="str">
        <f t="shared" si="44"/>
        <v/>
      </c>
      <c r="Z72" s="4" t="str">
        <f t="shared" si="45"/>
        <v/>
      </c>
      <c r="AA72" s="4" t="str">
        <f t="shared" si="46"/>
        <v/>
      </c>
      <c r="AB72" s="4" t="str">
        <f t="shared" si="59"/>
        <v/>
      </c>
      <c r="AC72" s="4" t="str">
        <f t="shared" si="60"/>
        <v/>
      </c>
      <c r="AD72" s="4" t="str">
        <f t="shared" si="47"/>
        <v/>
      </c>
      <c r="AE72" s="4" t="str">
        <f t="shared" si="48"/>
        <v>999:99.99</v>
      </c>
      <c r="AF72" s="4" t="str">
        <f t="shared" si="49"/>
        <v>999:99.99</v>
      </c>
      <c r="AG72" s="4" t="str">
        <f t="shared" si="50"/>
        <v>999:99.99</v>
      </c>
      <c r="AH72" s="4">
        <f t="shared" ref="AH72:AH128" si="62">IF(G72="",0,IF(OR(G72=I72,G72=K72),1,0))</f>
        <v>0</v>
      </c>
      <c r="AI72" s="4">
        <f t="shared" si="51"/>
        <v>0</v>
      </c>
      <c r="AJ72" s="4">
        <f t="shared" si="52"/>
        <v>0</v>
      </c>
      <c r="AK72" s="4" t="str">
        <f t="shared" si="53"/>
        <v/>
      </c>
      <c r="AL72" s="4" t="str">
        <f t="shared" ref="AL72:AL128" si="63">IF(AK72="","",VLOOKUP(AK72,$AN$7:$AQ$24,3,0))</f>
        <v/>
      </c>
      <c r="AM72" s="4" t="str">
        <f t="shared" ref="AM72:AM128" si="64">IF(AK72="","",VLOOKUP(AK72,$AN$7:$AQ$24,4,0))</f>
        <v/>
      </c>
      <c r="AR72" s="6">
        <f t="shared" si="54"/>
        <v>0</v>
      </c>
      <c r="AS72" s="6" t="str">
        <f t="shared" si="55"/>
        <v/>
      </c>
    </row>
    <row r="73" spans="1:45" ht="17.25" customHeight="1" x14ac:dyDescent="0.15">
      <c r="A73" s="35" t="str">
        <f t="shared" si="56"/>
        <v/>
      </c>
      <c r="B73" s="81"/>
      <c r="C73" s="78"/>
      <c r="D73" s="78"/>
      <c r="E73" s="78"/>
      <c r="F73" s="78"/>
      <c r="G73" s="47"/>
      <c r="H73" s="82"/>
      <c r="I73" s="47"/>
      <c r="J73" s="82"/>
      <c r="K73" s="47"/>
      <c r="L73" s="82"/>
      <c r="M73" s="86" t="str">
        <f t="shared" si="40"/>
        <v/>
      </c>
      <c r="N73" s="89" t="str">
        <f t="shared" si="41"/>
        <v/>
      </c>
      <c r="O73" s="89" t="str">
        <f>IF(ISERROR(VLOOKUP(AK73,AN$7:$AO$42,2,0)),"",VLOOKUP(AK73,AN$7:$AO$42,2,0))</f>
        <v/>
      </c>
      <c r="P73" s="75"/>
      <c r="Q73" s="4">
        <f t="shared" si="57"/>
        <v>0</v>
      </c>
      <c r="R73" s="4">
        <f t="shared" si="25"/>
        <v>0</v>
      </c>
      <c r="S73" s="4" t="str">
        <f t="shared" si="14"/>
        <v/>
      </c>
      <c r="T73" s="4" t="str">
        <f t="shared" si="42"/>
        <v/>
      </c>
      <c r="U73" s="11">
        <f t="shared" si="58"/>
        <v>0</v>
      </c>
      <c r="V73" s="4" t="str">
        <f t="shared" si="43"/>
        <v/>
      </c>
      <c r="W73" s="4">
        <v>5</v>
      </c>
      <c r="X73" s="4" t="str">
        <f t="shared" si="61"/>
        <v xml:space="preserve"> </v>
      </c>
      <c r="Y73" s="4" t="str">
        <f t="shared" si="44"/>
        <v/>
      </c>
      <c r="Z73" s="4" t="str">
        <f t="shared" si="45"/>
        <v/>
      </c>
      <c r="AA73" s="4" t="str">
        <f t="shared" si="46"/>
        <v/>
      </c>
      <c r="AB73" s="4" t="str">
        <f t="shared" si="59"/>
        <v/>
      </c>
      <c r="AC73" s="4" t="str">
        <f t="shared" si="60"/>
        <v/>
      </c>
      <c r="AD73" s="4" t="str">
        <f t="shared" si="47"/>
        <v/>
      </c>
      <c r="AE73" s="4" t="str">
        <f t="shared" si="48"/>
        <v>999:99.99</v>
      </c>
      <c r="AF73" s="4" t="str">
        <f t="shared" si="49"/>
        <v>999:99.99</v>
      </c>
      <c r="AG73" s="4" t="str">
        <f t="shared" si="50"/>
        <v>999:99.99</v>
      </c>
      <c r="AH73" s="4">
        <f t="shared" si="62"/>
        <v>0</v>
      </c>
      <c r="AI73" s="4">
        <f t="shared" si="51"/>
        <v>0</v>
      </c>
      <c r="AJ73" s="4">
        <f t="shared" si="52"/>
        <v>0</v>
      </c>
      <c r="AK73" s="4" t="str">
        <f t="shared" si="53"/>
        <v/>
      </c>
      <c r="AL73" s="4" t="str">
        <f t="shared" si="63"/>
        <v/>
      </c>
      <c r="AM73" s="4" t="str">
        <f t="shared" si="64"/>
        <v/>
      </c>
      <c r="AR73" s="6">
        <f t="shared" si="54"/>
        <v>0</v>
      </c>
      <c r="AS73" s="6" t="str">
        <f t="shared" si="55"/>
        <v/>
      </c>
    </row>
    <row r="74" spans="1:45" ht="17.25" customHeight="1" x14ac:dyDescent="0.15">
      <c r="A74" s="35" t="str">
        <f t="shared" si="56"/>
        <v/>
      </c>
      <c r="B74" s="81"/>
      <c r="C74" s="78"/>
      <c r="D74" s="78"/>
      <c r="E74" s="78"/>
      <c r="F74" s="78"/>
      <c r="G74" s="47"/>
      <c r="H74" s="82"/>
      <c r="I74" s="47"/>
      <c r="J74" s="82"/>
      <c r="K74" s="47"/>
      <c r="L74" s="82"/>
      <c r="M74" s="86" t="str">
        <f t="shared" si="40"/>
        <v/>
      </c>
      <c r="N74" s="89" t="str">
        <f t="shared" si="41"/>
        <v/>
      </c>
      <c r="O74" s="89" t="str">
        <f>IF(ISERROR(VLOOKUP(AK74,AN$7:$AO$42,2,0)),"",VLOOKUP(AK74,AN$7:$AO$42,2,0))</f>
        <v/>
      </c>
      <c r="P74" s="75"/>
      <c r="Q74" s="4">
        <f t="shared" si="57"/>
        <v>0</v>
      </c>
      <c r="R74" s="4">
        <f t="shared" si="25"/>
        <v>0</v>
      </c>
      <c r="S74" s="4" t="str">
        <f t="shared" si="14"/>
        <v/>
      </c>
      <c r="T74" s="4" t="str">
        <f t="shared" si="42"/>
        <v/>
      </c>
      <c r="U74" s="11">
        <f t="shared" si="58"/>
        <v>0</v>
      </c>
      <c r="V74" s="4" t="str">
        <f t="shared" si="43"/>
        <v/>
      </c>
      <c r="W74" s="4">
        <v>5</v>
      </c>
      <c r="X74" s="4" t="str">
        <f t="shared" si="61"/>
        <v xml:space="preserve"> </v>
      </c>
      <c r="Y74" s="4" t="str">
        <f t="shared" si="44"/>
        <v/>
      </c>
      <c r="Z74" s="4" t="str">
        <f t="shared" si="45"/>
        <v/>
      </c>
      <c r="AA74" s="4" t="str">
        <f t="shared" si="46"/>
        <v/>
      </c>
      <c r="AB74" s="4" t="str">
        <f t="shared" si="59"/>
        <v/>
      </c>
      <c r="AC74" s="4" t="str">
        <f t="shared" si="60"/>
        <v/>
      </c>
      <c r="AD74" s="4" t="str">
        <f t="shared" si="47"/>
        <v/>
      </c>
      <c r="AE74" s="4" t="str">
        <f t="shared" si="48"/>
        <v>999:99.99</v>
      </c>
      <c r="AF74" s="4" t="str">
        <f t="shared" si="49"/>
        <v>999:99.99</v>
      </c>
      <c r="AG74" s="4" t="str">
        <f t="shared" si="50"/>
        <v>999:99.99</v>
      </c>
      <c r="AH74" s="4">
        <f t="shared" si="62"/>
        <v>0</v>
      </c>
      <c r="AI74" s="4">
        <f t="shared" si="51"/>
        <v>0</v>
      </c>
      <c r="AJ74" s="4">
        <f t="shared" si="52"/>
        <v>0</v>
      </c>
      <c r="AK74" s="4" t="str">
        <f t="shared" si="53"/>
        <v/>
      </c>
      <c r="AL74" s="4" t="str">
        <f t="shared" si="63"/>
        <v/>
      </c>
      <c r="AM74" s="4" t="str">
        <f t="shared" si="64"/>
        <v/>
      </c>
      <c r="AR74" s="6">
        <f t="shared" si="54"/>
        <v>0</v>
      </c>
      <c r="AS74" s="6" t="str">
        <f t="shared" si="55"/>
        <v/>
      </c>
    </row>
    <row r="75" spans="1:45" ht="17.25" customHeight="1" x14ac:dyDescent="0.15">
      <c r="A75" s="35" t="str">
        <f t="shared" si="56"/>
        <v/>
      </c>
      <c r="B75" s="81"/>
      <c r="C75" s="78"/>
      <c r="D75" s="78"/>
      <c r="E75" s="78"/>
      <c r="F75" s="78"/>
      <c r="G75" s="47"/>
      <c r="H75" s="82"/>
      <c r="I75" s="47"/>
      <c r="J75" s="82"/>
      <c r="K75" s="47"/>
      <c r="L75" s="82"/>
      <c r="M75" s="86" t="str">
        <f t="shared" si="40"/>
        <v/>
      </c>
      <c r="N75" s="89" t="str">
        <f t="shared" si="41"/>
        <v/>
      </c>
      <c r="O75" s="89" t="str">
        <f>IF(ISERROR(VLOOKUP(AK75,AN$7:$AO$42,2,0)),"",VLOOKUP(AK75,AN$7:$AO$42,2,0))</f>
        <v/>
      </c>
      <c r="P75" s="75"/>
      <c r="Q75" s="4">
        <f t="shared" si="57"/>
        <v>0</v>
      </c>
      <c r="R75" s="4">
        <f t="shared" si="25"/>
        <v>0</v>
      </c>
      <c r="S75" s="4" t="str">
        <f t="shared" si="14"/>
        <v/>
      </c>
      <c r="T75" s="4" t="str">
        <f t="shared" si="42"/>
        <v/>
      </c>
      <c r="U75" s="11">
        <f t="shared" si="58"/>
        <v>0</v>
      </c>
      <c r="V75" s="4" t="str">
        <f t="shared" si="43"/>
        <v/>
      </c>
      <c r="W75" s="4">
        <v>5</v>
      </c>
      <c r="X75" s="4" t="str">
        <f t="shared" si="61"/>
        <v xml:space="preserve"> </v>
      </c>
      <c r="Y75" s="4" t="str">
        <f t="shared" si="44"/>
        <v/>
      </c>
      <c r="Z75" s="4" t="str">
        <f t="shared" si="45"/>
        <v/>
      </c>
      <c r="AA75" s="4" t="str">
        <f t="shared" si="46"/>
        <v/>
      </c>
      <c r="AB75" s="4" t="str">
        <f t="shared" si="59"/>
        <v/>
      </c>
      <c r="AC75" s="4" t="str">
        <f t="shared" si="60"/>
        <v/>
      </c>
      <c r="AD75" s="4" t="str">
        <f t="shared" si="47"/>
        <v/>
      </c>
      <c r="AE75" s="4" t="str">
        <f t="shared" si="48"/>
        <v>999:99.99</v>
      </c>
      <c r="AF75" s="4" t="str">
        <f t="shared" si="49"/>
        <v>999:99.99</v>
      </c>
      <c r="AG75" s="4" t="str">
        <f t="shared" si="50"/>
        <v>999:99.99</v>
      </c>
      <c r="AH75" s="4">
        <f t="shared" si="62"/>
        <v>0</v>
      </c>
      <c r="AI75" s="4">
        <f t="shared" si="51"/>
        <v>0</v>
      </c>
      <c r="AJ75" s="4">
        <f t="shared" si="52"/>
        <v>0</v>
      </c>
      <c r="AK75" s="4" t="str">
        <f t="shared" si="53"/>
        <v/>
      </c>
      <c r="AL75" s="4" t="str">
        <f t="shared" si="63"/>
        <v/>
      </c>
      <c r="AM75" s="4" t="str">
        <f t="shared" si="64"/>
        <v/>
      </c>
      <c r="AR75" s="6">
        <f t="shared" si="54"/>
        <v>0</v>
      </c>
      <c r="AS75" s="6" t="str">
        <f t="shared" si="55"/>
        <v/>
      </c>
    </row>
    <row r="76" spans="1:45" ht="17.25" customHeight="1" x14ac:dyDescent="0.15">
      <c r="A76" s="35" t="str">
        <f t="shared" si="56"/>
        <v/>
      </c>
      <c r="B76" s="81"/>
      <c r="C76" s="78"/>
      <c r="D76" s="78"/>
      <c r="E76" s="78"/>
      <c r="F76" s="78"/>
      <c r="G76" s="47"/>
      <c r="H76" s="82"/>
      <c r="I76" s="47"/>
      <c r="J76" s="82"/>
      <c r="K76" s="47"/>
      <c r="L76" s="82"/>
      <c r="M76" s="86" t="str">
        <f t="shared" si="40"/>
        <v/>
      </c>
      <c r="N76" s="89" t="str">
        <f t="shared" si="41"/>
        <v/>
      </c>
      <c r="O76" s="89" t="str">
        <f>IF(ISERROR(VLOOKUP(AK76,AN$7:$AO$42,2,0)),"",VLOOKUP(AK76,AN$7:$AO$42,2,0))</f>
        <v/>
      </c>
      <c r="P76" s="75"/>
      <c r="Q76" s="4">
        <f t="shared" si="57"/>
        <v>0</v>
      </c>
      <c r="R76" s="4">
        <f t="shared" si="25"/>
        <v>0</v>
      </c>
      <c r="S76" s="4" t="str">
        <f t="shared" si="14"/>
        <v/>
      </c>
      <c r="T76" s="4" t="str">
        <f t="shared" si="42"/>
        <v/>
      </c>
      <c r="U76" s="11">
        <f t="shared" si="58"/>
        <v>0</v>
      </c>
      <c r="V76" s="4" t="str">
        <f t="shared" si="43"/>
        <v/>
      </c>
      <c r="W76" s="4">
        <v>5</v>
      </c>
      <c r="X76" s="4" t="str">
        <f t="shared" si="61"/>
        <v xml:space="preserve"> </v>
      </c>
      <c r="Y76" s="4" t="str">
        <f t="shared" si="44"/>
        <v/>
      </c>
      <c r="Z76" s="4" t="str">
        <f t="shared" si="45"/>
        <v/>
      </c>
      <c r="AA76" s="4" t="str">
        <f t="shared" si="46"/>
        <v/>
      </c>
      <c r="AB76" s="4" t="str">
        <f t="shared" si="59"/>
        <v/>
      </c>
      <c r="AC76" s="4" t="str">
        <f t="shared" si="60"/>
        <v/>
      </c>
      <c r="AD76" s="4" t="str">
        <f t="shared" si="47"/>
        <v/>
      </c>
      <c r="AE76" s="4" t="str">
        <f t="shared" si="48"/>
        <v>999:99.99</v>
      </c>
      <c r="AF76" s="4" t="str">
        <f t="shared" si="49"/>
        <v>999:99.99</v>
      </c>
      <c r="AG76" s="4" t="str">
        <f t="shared" si="50"/>
        <v>999:99.99</v>
      </c>
      <c r="AH76" s="4">
        <f t="shared" si="62"/>
        <v>0</v>
      </c>
      <c r="AI76" s="4">
        <f t="shared" si="51"/>
        <v>0</v>
      </c>
      <c r="AJ76" s="4">
        <f t="shared" si="52"/>
        <v>0</v>
      </c>
      <c r="AK76" s="4" t="str">
        <f t="shared" si="53"/>
        <v/>
      </c>
      <c r="AL76" s="4" t="str">
        <f t="shared" si="63"/>
        <v/>
      </c>
      <c r="AM76" s="4" t="str">
        <f t="shared" si="64"/>
        <v/>
      </c>
      <c r="AR76" s="6">
        <f t="shared" si="54"/>
        <v>0</v>
      </c>
      <c r="AS76" s="6" t="str">
        <f t="shared" si="55"/>
        <v/>
      </c>
    </row>
    <row r="77" spans="1:45" ht="17.25" customHeight="1" x14ac:dyDescent="0.15">
      <c r="A77" s="35" t="str">
        <f t="shared" si="56"/>
        <v/>
      </c>
      <c r="B77" s="81"/>
      <c r="C77" s="78"/>
      <c r="D77" s="78"/>
      <c r="E77" s="78"/>
      <c r="F77" s="78"/>
      <c r="G77" s="47"/>
      <c r="H77" s="82"/>
      <c r="I77" s="47"/>
      <c r="J77" s="82"/>
      <c r="K77" s="47"/>
      <c r="L77" s="82"/>
      <c r="M77" s="86" t="str">
        <f t="shared" si="40"/>
        <v/>
      </c>
      <c r="N77" s="89" t="str">
        <f t="shared" si="41"/>
        <v/>
      </c>
      <c r="O77" s="89" t="str">
        <f>IF(ISERROR(VLOOKUP(AK77,AN$7:$AO$42,2,0)),"",VLOOKUP(AK77,AN$7:$AO$42,2,0))</f>
        <v/>
      </c>
      <c r="P77" s="75"/>
      <c r="Q77" s="4">
        <f t="shared" si="57"/>
        <v>0</v>
      </c>
      <c r="R77" s="4">
        <f t="shared" si="25"/>
        <v>0</v>
      </c>
      <c r="S77" s="4" t="str">
        <f t="shared" si="14"/>
        <v/>
      </c>
      <c r="T77" s="4" t="str">
        <f t="shared" si="42"/>
        <v/>
      </c>
      <c r="U77" s="11">
        <f t="shared" si="58"/>
        <v>0</v>
      </c>
      <c r="V77" s="4" t="str">
        <f t="shared" si="43"/>
        <v/>
      </c>
      <c r="W77" s="4">
        <v>5</v>
      </c>
      <c r="X77" s="4" t="str">
        <f t="shared" si="61"/>
        <v xml:space="preserve"> </v>
      </c>
      <c r="Y77" s="4" t="str">
        <f t="shared" si="44"/>
        <v/>
      </c>
      <c r="Z77" s="4" t="str">
        <f t="shared" si="45"/>
        <v/>
      </c>
      <c r="AA77" s="4" t="str">
        <f t="shared" si="46"/>
        <v/>
      </c>
      <c r="AB77" s="4" t="str">
        <f t="shared" si="59"/>
        <v/>
      </c>
      <c r="AC77" s="4" t="str">
        <f t="shared" si="60"/>
        <v/>
      </c>
      <c r="AD77" s="4" t="str">
        <f t="shared" si="47"/>
        <v/>
      </c>
      <c r="AE77" s="4" t="str">
        <f t="shared" si="48"/>
        <v>999:99.99</v>
      </c>
      <c r="AF77" s="4" t="str">
        <f t="shared" si="49"/>
        <v>999:99.99</v>
      </c>
      <c r="AG77" s="4" t="str">
        <f t="shared" si="50"/>
        <v>999:99.99</v>
      </c>
      <c r="AH77" s="4">
        <f t="shared" si="62"/>
        <v>0</v>
      </c>
      <c r="AI77" s="4">
        <f t="shared" si="51"/>
        <v>0</v>
      </c>
      <c r="AJ77" s="4">
        <f t="shared" si="52"/>
        <v>0</v>
      </c>
      <c r="AK77" s="4" t="str">
        <f t="shared" si="53"/>
        <v/>
      </c>
      <c r="AL77" s="4" t="str">
        <f t="shared" si="63"/>
        <v/>
      </c>
      <c r="AM77" s="4" t="str">
        <f t="shared" si="64"/>
        <v/>
      </c>
      <c r="AR77" s="6">
        <f t="shared" si="54"/>
        <v>0</v>
      </c>
      <c r="AS77" s="6" t="str">
        <f t="shared" si="55"/>
        <v/>
      </c>
    </row>
    <row r="78" spans="1:45" ht="17.25" customHeight="1" x14ac:dyDescent="0.15">
      <c r="A78" s="35" t="str">
        <f t="shared" si="56"/>
        <v/>
      </c>
      <c r="B78" s="81"/>
      <c r="C78" s="78"/>
      <c r="D78" s="78"/>
      <c r="E78" s="78"/>
      <c r="F78" s="78"/>
      <c r="G78" s="47"/>
      <c r="H78" s="82"/>
      <c r="I78" s="47"/>
      <c r="J78" s="82"/>
      <c r="K78" s="47"/>
      <c r="L78" s="82"/>
      <c r="M78" s="86" t="str">
        <f t="shared" si="40"/>
        <v/>
      </c>
      <c r="N78" s="89" t="str">
        <f t="shared" si="41"/>
        <v/>
      </c>
      <c r="O78" s="89" t="str">
        <f>IF(ISERROR(VLOOKUP(AK78,AN$7:$AO$42,2,0)),"",VLOOKUP(AK78,AN$7:$AO$42,2,0))</f>
        <v/>
      </c>
      <c r="P78" s="75"/>
      <c r="Q78" s="4">
        <f t="shared" si="57"/>
        <v>0</v>
      </c>
      <c r="R78" s="4">
        <f t="shared" si="25"/>
        <v>0</v>
      </c>
      <c r="S78" s="4" t="str">
        <f t="shared" si="14"/>
        <v/>
      </c>
      <c r="T78" s="4" t="str">
        <f t="shared" si="42"/>
        <v/>
      </c>
      <c r="U78" s="11">
        <f t="shared" si="58"/>
        <v>0</v>
      </c>
      <c r="V78" s="4" t="str">
        <f t="shared" si="43"/>
        <v/>
      </c>
      <c r="W78" s="4">
        <v>5</v>
      </c>
      <c r="X78" s="4" t="str">
        <f t="shared" si="61"/>
        <v xml:space="preserve"> </v>
      </c>
      <c r="Y78" s="4" t="str">
        <f t="shared" si="44"/>
        <v/>
      </c>
      <c r="Z78" s="4" t="str">
        <f t="shared" si="45"/>
        <v/>
      </c>
      <c r="AA78" s="4" t="str">
        <f t="shared" si="46"/>
        <v/>
      </c>
      <c r="AB78" s="4" t="str">
        <f t="shared" si="59"/>
        <v/>
      </c>
      <c r="AC78" s="4" t="str">
        <f t="shared" si="60"/>
        <v/>
      </c>
      <c r="AD78" s="4" t="str">
        <f t="shared" si="47"/>
        <v/>
      </c>
      <c r="AE78" s="4" t="str">
        <f t="shared" si="48"/>
        <v>999:99.99</v>
      </c>
      <c r="AF78" s="4" t="str">
        <f t="shared" si="49"/>
        <v>999:99.99</v>
      </c>
      <c r="AG78" s="4" t="str">
        <f t="shared" si="50"/>
        <v>999:99.99</v>
      </c>
      <c r="AH78" s="4">
        <f t="shared" si="62"/>
        <v>0</v>
      </c>
      <c r="AI78" s="4">
        <f t="shared" si="51"/>
        <v>0</v>
      </c>
      <c r="AJ78" s="4">
        <f t="shared" si="52"/>
        <v>0</v>
      </c>
      <c r="AK78" s="4" t="str">
        <f t="shared" si="53"/>
        <v/>
      </c>
      <c r="AL78" s="4" t="str">
        <f t="shared" si="63"/>
        <v/>
      </c>
      <c r="AM78" s="4" t="str">
        <f t="shared" si="64"/>
        <v/>
      </c>
      <c r="AR78" s="6">
        <f t="shared" si="54"/>
        <v>0</v>
      </c>
      <c r="AS78" s="6" t="str">
        <f t="shared" si="55"/>
        <v/>
      </c>
    </row>
    <row r="79" spans="1:45" ht="17.25" customHeight="1" x14ac:dyDescent="0.15">
      <c r="A79" s="35" t="str">
        <f t="shared" si="56"/>
        <v/>
      </c>
      <c r="B79" s="81"/>
      <c r="C79" s="78"/>
      <c r="D79" s="78"/>
      <c r="E79" s="78"/>
      <c r="F79" s="78"/>
      <c r="G79" s="47"/>
      <c r="H79" s="82"/>
      <c r="I79" s="47"/>
      <c r="J79" s="82"/>
      <c r="K79" s="47"/>
      <c r="L79" s="82"/>
      <c r="M79" s="86" t="str">
        <f t="shared" si="40"/>
        <v/>
      </c>
      <c r="N79" s="89" t="str">
        <f t="shared" si="41"/>
        <v/>
      </c>
      <c r="O79" s="89" t="str">
        <f>IF(ISERROR(VLOOKUP(AK79,AN$7:$AO$42,2,0)),"",VLOOKUP(AK79,AN$7:$AO$42,2,0))</f>
        <v/>
      </c>
      <c r="P79" s="75"/>
      <c r="Q79" s="4">
        <f t="shared" si="57"/>
        <v>0</v>
      </c>
      <c r="R79" s="4">
        <f t="shared" si="25"/>
        <v>0</v>
      </c>
      <c r="S79" s="4" t="str">
        <f t="shared" si="14"/>
        <v/>
      </c>
      <c r="T79" s="4" t="str">
        <f t="shared" si="42"/>
        <v/>
      </c>
      <c r="U79" s="11">
        <f t="shared" si="58"/>
        <v>0</v>
      </c>
      <c r="V79" s="4" t="str">
        <f t="shared" si="43"/>
        <v/>
      </c>
      <c r="W79" s="4">
        <v>5</v>
      </c>
      <c r="X79" s="4" t="str">
        <f t="shared" si="61"/>
        <v xml:space="preserve"> </v>
      </c>
      <c r="Y79" s="4" t="str">
        <f t="shared" si="44"/>
        <v/>
      </c>
      <c r="Z79" s="4" t="str">
        <f t="shared" si="45"/>
        <v/>
      </c>
      <c r="AA79" s="4" t="str">
        <f t="shared" si="46"/>
        <v/>
      </c>
      <c r="AB79" s="4" t="str">
        <f t="shared" si="59"/>
        <v/>
      </c>
      <c r="AC79" s="4" t="str">
        <f t="shared" si="60"/>
        <v/>
      </c>
      <c r="AD79" s="4" t="str">
        <f t="shared" si="47"/>
        <v/>
      </c>
      <c r="AE79" s="4" t="str">
        <f t="shared" si="48"/>
        <v>999:99.99</v>
      </c>
      <c r="AF79" s="4" t="str">
        <f t="shared" si="49"/>
        <v>999:99.99</v>
      </c>
      <c r="AG79" s="4" t="str">
        <f t="shared" si="50"/>
        <v>999:99.99</v>
      </c>
      <c r="AH79" s="4">
        <f t="shared" si="62"/>
        <v>0</v>
      </c>
      <c r="AI79" s="4">
        <f t="shared" si="51"/>
        <v>0</v>
      </c>
      <c r="AJ79" s="4">
        <f t="shared" si="52"/>
        <v>0</v>
      </c>
      <c r="AK79" s="4" t="str">
        <f t="shared" si="53"/>
        <v/>
      </c>
      <c r="AL79" s="4" t="str">
        <f t="shared" si="63"/>
        <v/>
      </c>
      <c r="AM79" s="4" t="str">
        <f t="shared" si="64"/>
        <v/>
      </c>
      <c r="AR79" s="6">
        <f t="shared" si="54"/>
        <v>0</v>
      </c>
      <c r="AS79" s="6" t="str">
        <f t="shared" si="55"/>
        <v/>
      </c>
    </row>
    <row r="80" spans="1:45" ht="17.25" customHeight="1" x14ac:dyDescent="0.15">
      <c r="A80" s="35" t="str">
        <f t="shared" si="56"/>
        <v/>
      </c>
      <c r="B80" s="81"/>
      <c r="C80" s="78"/>
      <c r="D80" s="78"/>
      <c r="E80" s="78"/>
      <c r="F80" s="78"/>
      <c r="G80" s="47"/>
      <c r="H80" s="82"/>
      <c r="I80" s="47"/>
      <c r="J80" s="82"/>
      <c r="K80" s="47"/>
      <c r="L80" s="82"/>
      <c r="M80" s="86" t="str">
        <f t="shared" si="40"/>
        <v/>
      </c>
      <c r="N80" s="89" t="str">
        <f t="shared" si="41"/>
        <v/>
      </c>
      <c r="O80" s="89" t="str">
        <f>IF(ISERROR(VLOOKUP(AK80,AN$7:$AO$42,2,0)),"",VLOOKUP(AK80,AN$7:$AO$42,2,0))</f>
        <v/>
      </c>
      <c r="P80" s="75"/>
      <c r="Q80" s="4">
        <f t="shared" si="57"/>
        <v>0</v>
      </c>
      <c r="R80" s="4">
        <f t="shared" si="25"/>
        <v>0</v>
      </c>
      <c r="S80" s="4" t="str">
        <f t="shared" si="14"/>
        <v/>
      </c>
      <c r="T80" s="4" t="str">
        <f t="shared" si="42"/>
        <v/>
      </c>
      <c r="U80" s="11">
        <f t="shared" si="58"/>
        <v>0</v>
      </c>
      <c r="V80" s="4" t="str">
        <f t="shared" si="43"/>
        <v/>
      </c>
      <c r="W80" s="4">
        <v>5</v>
      </c>
      <c r="X80" s="4" t="str">
        <f t="shared" si="61"/>
        <v xml:space="preserve"> </v>
      </c>
      <c r="Y80" s="4" t="str">
        <f t="shared" si="44"/>
        <v/>
      </c>
      <c r="Z80" s="4" t="str">
        <f t="shared" si="45"/>
        <v/>
      </c>
      <c r="AA80" s="4" t="str">
        <f t="shared" si="46"/>
        <v/>
      </c>
      <c r="AB80" s="4" t="str">
        <f t="shared" si="59"/>
        <v/>
      </c>
      <c r="AC80" s="4" t="str">
        <f t="shared" si="60"/>
        <v/>
      </c>
      <c r="AD80" s="4" t="str">
        <f t="shared" si="47"/>
        <v/>
      </c>
      <c r="AE80" s="4" t="str">
        <f t="shared" si="48"/>
        <v>999:99.99</v>
      </c>
      <c r="AF80" s="4" t="str">
        <f t="shared" si="49"/>
        <v>999:99.99</v>
      </c>
      <c r="AG80" s="4" t="str">
        <f t="shared" si="50"/>
        <v>999:99.99</v>
      </c>
      <c r="AH80" s="4">
        <f t="shared" si="62"/>
        <v>0</v>
      </c>
      <c r="AI80" s="4">
        <f t="shared" si="51"/>
        <v>0</v>
      </c>
      <c r="AJ80" s="4">
        <f t="shared" si="52"/>
        <v>0</v>
      </c>
      <c r="AK80" s="4" t="str">
        <f t="shared" si="53"/>
        <v/>
      </c>
      <c r="AL80" s="4" t="str">
        <f t="shared" si="63"/>
        <v/>
      </c>
      <c r="AM80" s="4" t="str">
        <f t="shared" si="64"/>
        <v/>
      </c>
      <c r="AR80" s="6">
        <f t="shared" si="54"/>
        <v>0</v>
      </c>
      <c r="AS80" s="6" t="str">
        <f t="shared" si="55"/>
        <v/>
      </c>
    </row>
    <row r="81" spans="1:45" ht="17.25" customHeight="1" x14ac:dyDescent="0.15">
      <c r="A81" s="35" t="str">
        <f t="shared" si="56"/>
        <v/>
      </c>
      <c r="B81" s="81"/>
      <c r="C81" s="78"/>
      <c r="D81" s="78"/>
      <c r="E81" s="78"/>
      <c r="F81" s="78"/>
      <c r="G81" s="47"/>
      <c r="H81" s="82"/>
      <c r="I81" s="47"/>
      <c r="J81" s="82"/>
      <c r="K81" s="47"/>
      <c r="L81" s="82"/>
      <c r="M81" s="86" t="str">
        <f t="shared" si="40"/>
        <v/>
      </c>
      <c r="N81" s="89" t="str">
        <f t="shared" si="41"/>
        <v/>
      </c>
      <c r="O81" s="89" t="str">
        <f>IF(ISERROR(VLOOKUP(AK81,AN$7:$AO$42,2,0)),"",VLOOKUP(AK81,AN$7:$AO$42,2,0))</f>
        <v/>
      </c>
      <c r="P81" s="75"/>
      <c r="Q81" s="4">
        <f t="shared" si="57"/>
        <v>0</v>
      </c>
      <c r="R81" s="4">
        <f t="shared" si="25"/>
        <v>0</v>
      </c>
      <c r="S81" s="4" t="str">
        <f t="shared" si="14"/>
        <v/>
      </c>
      <c r="T81" s="4" t="str">
        <f t="shared" si="42"/>
        <v/>
      </c>
      <c r="U81" s="11">
        <f t="shared" si="58"/>
        <v>0</v>
      </c>
      <c r="V81" s="4" t="str">
        <f t="shared" si="43"/>
        <v/>
      </c>
      <c r="W81" s="4">
        <v>5</v>
      </c>
      <c r="X81" s="4" t="str">
        <f t="shared" si="61"/>
        <v xml:space="preserve"> </v>
      </c>
      <c r="Y81" s="4" t="str">
        <f t="shared" si="44"/>
        <v/>
      </c>
      <c r="Z81" s="4" t="str">
        <f t="shared" si="45"/>
        <v/>
      </c>
      <c r="AA81" s="4" t="str">
        <f t="shared" si="46"/>
        <v/>
      </c>
      <c r="AB81" s="4" t="str">
        <f t="shared" si="59"/>
        <v/>
      </c>
      <c r="AC81" s="4" t="str">
        <f t="shared" si="60"/>
        <v/>
      </c>
      <c r="AD81" s="4" t="str">
        <f t="shared" si="47"/>
        <v/>
      </c>
      <c r="AE81" s="4" t="str">
        <f t="shared" si="48"/>
        <v>999:99.99</v>
      </c>
      <c r="AF81" s="4" t="str">
        <f t="shared" si="49"/>
        <v>999:99.99</v>
      </c>
      <c r="AG81" s="4" t="str">
        <f t="shared" si="50"/>
        <v>999:99.99</v>
      </c>
      <c r="AH81" s="4">
        <f t="shared" si="62"/>
        <v>0</v>
      </c>
      <c r="AI81" s="4">
        <f t="shared" si="51"/>
        <v>0</v>
      </c>
      <c r="AJ81" s="4">
        <f t="shared" si="52"/>
        <v>0</v>
      </c>
      <c r="AK81" s="4" t="str">
        <f t="shared" si="53"/>
        <v/>
      </c>
      <c r="AL81" s="4" t="str">
        <f t="shared" si="63"/>
        <v/>
      </c>
      <c r="AM81" s="4" t="str">
        <f t="shared" si="64"/>
        <v/>
      </c>
      <c r="AR81" s="6">
        <f t="shared" si="54"/>
        <v>0</v>
      </c>
      <c r="AS81" s="6" t="str">
        <f t="shared" si="55"/>
        <v/>
      </c>
    </row>
    <row r="82" spans="1:45" ht="17.25" customHeight="1" x14ac:dyDescent="0.15">
      <c r="A82" s="35" t="str">
        <f t="shared" si="56"/>
        <v/>
      </c>
      <c r="B82" s="81"/>
      <c r="C82" s="78"/>
      <c r="D82" s="78"/>
      <c r="E82" s="78"/>
      <c r="F82" s="78"/>
      <c r="G82" s="47"/>
      <c r="H82" s="82"/>
      <c r="I82" s="47"/>
      <c r="J82" s="82"/>
      <c r="K82" s="47"/>
      <c r="L82" s="82"/>
      <c r="M82" s="86" t="str">
        <f t="shared" si="40"/>
        <v/>
      </c>
      <c r="N82" s="89" t="str">
        <f t="shared" si="41"/>
        <v/>
      </c>
      <c r="O82" s="89" t="str">
        <f>IF(ISERROR(VLOOKUP(AK82,AN$7:$AO$42,2,0)),"",VLOOKUP(AK82,AN$7:$AO$42,2,0))</f>
        <v/>
      </c>
      <c r="P82" s="75"/>
      <c r="Q82" s="4">
        <f t="shared" si="57"/>
        <v>0</v>
      </c>
      <c r="R82" s="4">
        <f t="shared" ref="R82:R101" si="65">R81+IF(T82="",0,1)</f>
        <v>0</v>
      </c>
      <c r="S82" s="4" t="str">
        <f t="shared" ref="S82:S101" si="66">IF(T82="","",R82)</f>
        <v/>
      </c>
      <c r="T82" s="4" t="str">
        <f t="shared" si="42"/>
        <v/>
      </c>
      <c r="U82" s="11">
        <f t="shared" si="58"/>
        <v>0</v>
      </c>
      <c r="V82" s="4" t="str">
        <f t="shared" si="43"/>
        <v/>
      </c>
      <c r="W82" s="4">
        <v>5</v>
      </c>
      <c r="X82" s="4" t="str">
        <f t="shared" si="61"/>
        <v xml:space="preserve"> </v>
      </c>
      <c r="Y82" s="4" t="str">
        <f t="shared" si="44"/>
        <v/>
      </c>
      <c r="Z82" s="4" t="str">
        <f t="shared" si="45"/>
        <v/>
      </c>
      <c r="AA82" s="4" t="str">
        <f t="shared" si="46"/>
        <v/>
      </c>
      <c r="AB82" s="4" t="str">
        <f t="shared" si="59"/>
        <v/>
      </c>
      <c r="AC82" s="4" t="str">
        <f t="shared" si="60"/>
        <v/>
      </c>
      <c r="AD82" s="4" t="str">
        <f t="shared" si="47"/>
        <v/>
      </c>
      <c r="AE82" s="4" t="str">
        <f t="shared" si="48"/>
        <v>999:99.99</v>
      </c>
      <c r="AF82" s="4" t="str">
        <f t="shared" si="49"/>
        <v>999:99.99</v>
      </c>
      <c r="AG82" s="4" t="str">
        <f t="shared" si="50"/>
        <v>999:99.99</v>
      </c>
      <c r="AH82" s="4">
        <f t="shared" si="62"/>
        <v>0</v>
      </c>
      <c r="AI82" s="4">
        <f t="shared" si="51"/>
        <v>0</v>
      </c>
      <c r="AJ82" s="4">
        <f t="shared" si="52"/>
        <v>0</v>
      </c>
      <c r="AK82" s="4" t="str">
        <f t="shared" si="53"/>
        <v/>
      </c>
      <c r="AL82" s="4" t="str">
        <f t="shared" si="63"/>
        <v/>
      </c>
      <c r="AM82" s="4" t="str">
        <f t="shared" si="64"/>
        <v/>
      </c>
      <c r="AR82" s="6">
        <f t="shared" si="54"/>
        <v>0</v>
      </c>
      <c r="AS82" s="6" t="str">
        <f t="shared" si="55"/>
        <v/>
      </c>
    </row>
    <row r="83" spans="1:45" ht="17.25" customHeight="1" x14ac:dyDescent="0.15">
      <c r="A83" s="35" t="str">
        <f t="shared" si="56"/>
        <v/>
      </c>
      <c r="B83" s="81"/>
      <c r="C83" s="78"/>
      <c r="D83" s="78"/>
      <c r="E83" s="78"/>
      <c r="F83" s="78"/>
      <c r="G83" s="47"/>
      <c r="H83" s="82"/>
      <c r="I83" s="47"/>
      <c r="J83" s="82"/>
      <c r="K83" s="47"/>
      <c r="L83" s="82"/>
      <c r="M83" s="86" t="str">
        <f t="shared" si="40"/>
        <v/>
      </c>
      <c r="N83" s="89" t="str">
        <f t="shared" si="41"/>
        <v/>
      </c>
      <c r="O83" s="89" t="str">
        <f>IF(ISERROR(VLOOKUP(AK83,AN$7:$AO$42,2,0)),"",VLOOKUP(AK83,AN$7:$AO$42,2,0))</f>
        <v/>
      </c>
      <c r="P83" s="75"/>
      <c r="Q83" s="4">
        <f t="shared" si="57"/>
        <v>0</v>
      </c>
      <c r="R83" s="4">
        <f t="shared" si="65"/>
        <v>0</v>
      </c>
      <c r="S83" s="4" t="str">
        <f t="shared" si="66"/>
        <v/>
      </c>
      <c r="T83" s="4" t="str">
        <f t="shared" si="42"/>
        <v/>
      </c>
      <c r="U83" s="11">
        <f t="shared" si="58"/>
        <v>0</v>
      </c>
      <c r="V83" s="4" t="str">
        <f t="shared" si="43"/>
        <v/>
      </c>
      <c r="W83" s="4">
        <v>5</v>
      </c>
      <c r="X83" s="4" t="str">
        <f t="shared" si="61"/>
        <v xml:space="preserve"> </v>
      </c>
      <c r="Y83" s="4" t="str">
        <f t="shared" si="44"/>
        <v/>
      </c>
      <c r="Z83" s="4" t="str">
        <f t="shared" si="45"/>
        <v/>
      </c>
      <c r="AA83" s="4" t="str">
        <f t="shared" si="46"/>
        <v/>
      </c>
      <c r="AB83" s="4" t="str">
        <f t="shared" si="59"/>
        <v/>
      </c>
      <c r="AC83" s="4" t="str">
        <f t="shared" si="60"/>
        <v/>
      </c>
      <c r="AD83" s="4" t="str">
        <f t="shared" si="47"/>
        <v/>
      </c>
      <c r="AE83" s="4" t="str">
        <f t="shared" si="48"/>
        <v>999:99.99</v>
      </c>
      <c r="AF83" s="4" t="str">
        <f t="shared" si="49"/>
        <v>999:99.99</v>
      </c>
      <c r="AG83" s="4" t="str">
        <f t="shared" si="50"/>
        <v>999:99.99</v>
      </c>
      <c r="AH83" s="4">
        <f t="shared" si="62"/>
        <v>0</v>
      </c>
      <c r="AI83" s="4">
        <f t="shared" si="51"/>
        <v>0</v>
      </c>
      <c r="AJ83" s="4">
        <f t="shared" si="52"/>
        <v>0</v>
      </c>
      <c r="AK83" s="4" t="str">
        <f t="shared" si="53"/>
        <v/>
      </c>
      <c r="AL83" s="4" t="str">
        <f t="shared" si="63"/>
        <v/>
      </c>
      <c r="AM83" s="4" t="str">
        <f t="shared" si="64"/>
        <v/>
      </c>
      <c r="AR83" s="6">
        <f t="shared" si="54"/>
        <v>0</v>
      </c>
      <c r="AS83" s="6" t="str">
        <f t="shared" si="55"/>
        <v/>
      </c>
    </row>
    <row r="84" spans="1:45" ht="17.25" customHeight="1" x14ac:dyDescent="0.15">
      <c r="A84" s="35" t="str">
        <f t="shared" si="56"/>
        <v/>
      </c>
      <c r="B84" s="81"/>
      <c r="C84" s="78"/>
      <c r="D84" s="78"/>
      <c r="E84" s="78"/>
      <c r="F84" s="78"/>
      <c r="G84" s="47"/>
      <c r="H84" s="82"/>
      <c r="I84" s="47"/>
      <c r="J84" s="82"/>
      <c r="K84" s="47"/>
      <c r="L84" s="82"/>
      <c r="M84" s="86" t="str">
        <f t="shared" si="40"/>
        <v/>
      </c>
      <c r="N84" s="89" t="str">
        <f t="shared" si="41"/>
        <v/>
      </c>
      <c r="O84" s="89" t="str">
        <f>IF(ISERROR(VLOOKUP(AK84,AN$7:$AO$42,2,0)),"",VLOOKUP(AK84,AN$7:$AO$42,2,0))</f>
        <v/>
      </c>
      <c r="P84" s="75"/>
      <c r="Q84" s="4">
        <f t="shared" si="57"/>
        <v>0</v>
      </c>
      <c r="R84" s="4">
        <f t="shared" si="65"/>
        <v>0</v>
      </c>
      <c r="S84" s="4" t="str">
        <f t="shared" si="66"/>
        <v/>
      </c>
      <c r="T84" s="4" t="str">
        <f t="shared" si="42"/>
        <v/>
      </c>
      <c r="U84" s="11">
        <f t="shared" si="58"/>
        <v>0</v>
      </c>
      <c r="V84" s="4" t="str">
        <f t="shared" si="43"/>
        <v/>
      </c>
      <c r="W84" s="4">
        <v>5</v>
      </c>
      <c r="X84" s="4" t="str">
        <f t="shared" si="61"/>
        <v xml:space="preserve"> </v>
      </c>
      <c r="Y84" s="4" t="str">
        <f t="shared" si="44"/>
        <v/>
      </c>
      <c r="Z84" s="4" t="str">
        <f t="shared" si="45"/>
        <v/>
      </c>
      <c r="AA84" s="4" t="str">
        <f t="shared" si="46"/>
        <v/>
      </c>
      <c r="AB84" s="4" t="str">
        <f t="shared" si="59"/>
        <v/>
      </c>
      <c r="AC84" s="4" t="str">
        <f t="shared" si="60"/>
        <v/>
      </c>
      <c r="AD84" s="4" t="str">
        <f t="shared" si="47"/>
        <v/>
      </c>
      <c r="AE84" s="4" t="str">
        <f t="shared" si="48"/>
        <v>999:99.99</v>
      </c>
      <c r="AF84" s="4" t="str">
        <f t="shared" si="49"/>
        <v>999:99.99</v>
      </c>
      <c r="AG84" s="4" t="str">
        <f t="shared" si="50"/>
        <v>999:99.99</v>
      </c>
      <c r="AH84" s="4">
        <f t="shared" si="62"/>
        <v>0</v>
      </c>
      <c r="AI84" s="4">
        <f t="shared" si="51"/>
        <v>0</v>
      </c>
      <c r="AJ84" s="4">
        <f t="shared" si="52"/>
        <v>0</v>
      </c>
      <c r="AK84" s="4" t="str">
        <f t="shared" si="53"/>
        <v/>
      </c>
      <c r="AL84" s="4" t="str">
        <f t="shared" si="63"/>
        <v/>
      </c>
      <c r="AM84" s="4" t="str">
        <f t="shared" si="64"/>
        <v/>
      </c>
      <c r="AR84" s="6">
        <f t="shared" si="54"/>
        <v>0</v>
      </c>
      <c r="AS84" s="6" t="str">
        <f t="shared" si="55"/>
        <v/>
      </c>
    </row>
    <row r="85" spans="1:45" ht="17.25" customHeight="1" x14ac:dyDescent="0.15">
      <c r="A85" s="35" t="str">
        <f t="shared" si="56"/>
        <v/>
      </c>
      <c r="B85" s="81"/>
      <c r="C85" s="78"/>
      <c r="D85" s="78"/>
      <c r="E85" s="78"/>
      <c r="F85" s="78"/>
      <c r="G85" s="47"/>
      <c r="H85" s="82"/>
      <c r="I85" s="47"/>
      <c r="J85" s="82"/>
      <c r="K85" s="47"/>
      <c r="L85" s="82"/>
      <c r="M85" s="86" t="str">
        <f t="shared" si="40"/>
        <v/>
      </c>
      <c r="N85" s="89" t="str">
        <f t="shared" si="41"/>
        <v/>
      </c>
      <c r="O85" s="89" t="str">
        <f>IF(ISERROR(VLOOKUP(AK85,AN$7:$AO$42,2,0)),"",VLOOKUP(AK85,AN$7:$AO$42,2,0))</f>
        <v/>
      </c>
      <c r="P85" s="75"/>
      <c r="Q85" s="4">
        <f t="shared" si="57"/>
        <v>0</v>
      </c>
      <c r="R85" s="4">
        <f t="shared" si="65"/>
        <v>0</v>
      </c>
      <c r="S85" s="4" t="str">
        <f t="shared" si="66"/>
        <v/>
      </c>
      <c r="T85" s="4" t="str">
        <f t="shared" si="42"/>
        <v/>
      </c>
      <c r="U85" s="11">
        <f t="shared" si="58"/>
        <v>0</v>
      </c>
      <c r="V85" s="4" t="str">
        <f t="shared" si="43"/>
        <v/>
      </c>
      <c r="W85" s="4">
        <v>5</v>
      </c>
      <c r="X85" s="4" t="str">
        <f t="shared" si="61"/>
        <v xml:space="preserve"> </v>
      </c>
      <c r="Y85" s="4" t="str">
        <f t="shared" si="44"/>
        <v/>
      </c>
      <c r="Z85" s="4" t="str">
        <f t="shared" si="45"/>
        <v/>
      </c>
      <c r="AA85" s="4" t="str">
        <f t="shared" si="46"/>
        <v/>
      </c>
      <c r="AB85" s="4" t="str">
        <f t="shared" si="59"/>
        <v/>
      </c>
      <c r="AC85" s="4" t="str">
        <f t="shared" si="60"/>
        <v/>
      </c>
      <c r="AD85" s="4" t="str">
        <f t="shared" si="47"/>
        <v/>
      </c>
      <c r="AE85" s="4" t="str">
        <f t="shared" si="48"/>
        <v>999:99.99</v>
      </c>
      <c r="AF85" s="4" t="str">
        <f t="shared" si="49"/>
        <v>999:99.99</v>
      </c>
      <c r="AG85" s="4" t="str">
        <f t="shared" si="50"/>
        <v>999:99.99</v>
      </c>
      <c r="AH85" s="4">
        <f t="shared" si="62"/>
        <v>0</v>
      </c>
      <c r="AI85" s="4">
        <f t="shared" si="51"/>
        <v>0</v>
      </c>
      <c r="AJ85" s="4">
        <f t="shared" si="52"/>
        <v>0</v>
      </c>
      <c r="AK85" s="4" t="str">
        <f t="shared" si="53"/>
        <v/>
      </c>
      <c r="AL85" s="4" t="str">
        <f t="shared" si="63"/>
        <v/>
      </c>
      <c r="AM85" s="4" t="str">
        <f t="shared" si="64"/>
        <v/>
      </c>
      <c r="AR85" s="6">
        <f t="shared" si="54"/>
        <v>0</v>
      </c>
      <c r="AS85" s="6" t="str">
        <f t="shared" si="55"/>
        <v/>
      </c>
    </row>
    <row r="86" spans="1:45" ht="17.25" customHeight="1" x14ac:dyDescent="0.15">
      <c r="A86" s="35" t="str">
        <f t="shared" si="56"/>
        <v/>
      </c>
      <c r="B86" s="81"/>
      <c r="C86" s="78"/>
      <c r="D86" s="78"/>
      <c r="E86" s="78"/>
      <c r="F86" s="78"/>
      <c r="G86" s="47"/>
      <c r="H86" s="82"/>
      <c r="I86" s="47"/>
      <c r="J86" s="82"/>
      <c r="K86" s="47"/>
      <c r="L86" s="82"/>
      <c r="M86" s="86" t="str">
        <f t="shared" si="40"/>
        <v/>
      </c>
      <c r="N86" s="89" t="str">
        <f t="shared" si="41"/>
        <v/>
      </c>
      <c r="O86" s="89" t="str">
        <f>IF(ISERROR(VLOOKUP(AK86,AN$7:$AO$42,2,0)),"",VLOOKUP(AK86,AN$7:$AO$42,2,0))</f>
        <v/>
      </c>
      <c r="P86" s="75"/>
      <c r="Q86" s="4">
        <f t="shared" si="57"/>
        <v>0</v>
      </c>
      <c r="R86" s="4">
        <f t="shared" si="65"/>
        <v>0</v>
      </c>
      <c r="S86" s="4" t="str">
        <f t="shared" si="66"/>
        <v/>
      </c>
      <c r="T86" s="4" t="str">
        <f t="shared" si="42"/>
        <v/>
      </c>
      <c r="U86" s="11">
        <f t="shared" si="58"/>
        <v>0</v>
      </c>
      <c r="V86" s="4" t="str">
        <f t="shared" si="43"/>
        <v/>
      </c>
      <c r="W86" s="4">
        <v>5</v>
      </c>
      <c r="X86" s="4" t="str">
        <f t="shared" si="61"/>
        <v xml:space="preserve"> </v>
      </c>
      <c r="Y86" s="4" t="str">
        <f t="shared" si="44"/>
        <v/>
      </c>
      <c r="Z86" s="4" t="str">
        <f t="shared" si="45"/>
        <v/>
      </c>
      <c r="AA86" s="4" t="str">
        <f t="shared" si="46"/>
        <v/>
      </c>
      <c r="AB86" s="4" t="str">
        <f t="shared" si="59"/>
        <v/>
      </c>
      <c r="AC86" s="4" t="str">
        <f t="shared" si="60"/>
        <v/>
      </c>
      <c r="AD86" s="4" t="str">
        <f t="shared" si="47"/>
        <v/>
      </c>
      <c r="AE86" s="4" t="str">
        <f t="shared" si="48"/>
        <v>999:99.99</v>
      </c>
      <c r="AF86" s="4" t="str">
        <f t="shared" si="49"/>
        <v>999:99.99</v>
      </c>
      <c r="AG86" s="4" t="str">
        <f t="shared" si="50"/>
        <v>999:99.99</v>
      </c>
      <c r="AH86" s="4">
        <f t="shared" si="62"/>
        <v>0</v>
      </c>
      <c r="AI86" s="4">
        <f t="shared" si="51"/>
        <v>0</v>
      </c>
      <c r="AJ86" s="4">
        <f t="shared" si="52"/>
        <v>0</v>
      </c>
      <c r="AK86" s="4" t="str">
        <f t="shared" si="53"/>
        <v/>
      </c>
      <c r="AL86" s="4" t="str">
        <f t="shared" si="63"/>
        <v/>
      </c>
      <c r="AM86" s="4" t="str">
        <f t="shared" si="64"/>
        <v/>
      </c>
      <c r="AR86" s="6">
        <f t="shared" si="54"/>
        <v>0</v>
      </c>
      <c r="AS86" s="6" t="str">
        <f t="shared" si="55"/>
        <v/>
      </c>
    </row>
    <row r="87" spans="1:45" ht="17.25" customHeight="1" x14ac:dyDescent="0.15">
      <c r="A87" s="35" t="str">
        <f t="shared" si="56"/>
        <v/>
      </c>
      <c r="B87" s="81"/>
      <c r="C87" s="78"/>
      <c r="D87" s="78"/>
      <c r="E87" s="78"/>
      <c r="F87" s="78"/>
      <c r="G87" s="47"/>
      <c r="H87" s="82"/>
      <c r="I87" s="47"/>
      <c r="J87" s="82"/>
      <c r="K87" s="47"/>
      <c r="L87" s="82"/>
      <c r="M87" s="86" t="str">
        <f t="shared" si="40"/>
        <v/>
      </c>
      <c r="N87" s="89" t="str">
        <f t="shared" si="41"/>
        <v/>
      </c>
      <c r="O87" s="89" t="str">
        <f>IF(ISERROR(VLOOKUP(AK87,AN$7:$AO$42,2,0)),"",VLOOKUP(AK87,AN$7:$AO$42,2,0))</f>
        <v/>
      </c>
      <c r="P87" s="75"/>
      <c r="Q87" s="4">
        <f t="shared" si="57"/>
        <v>0</v>
      </c>
      <c r="R87" s="4">
        <f t="shared" si="65"/>
        <v>0</v>
      </c>
      <c r="S87" s="4" t="str">
        <f t="shared" si="66"/>
        <v/>
      </c>
      <c r="T87" s="4" t="str">
        <f t="shared" si="42"/>
        <v/>
      </c>
      <c r="U87" s="11">
        <f t="shared" si="58"/>
        <v>0</v>
      </c>
      <c r="V87" s="4" t="str">
        <f t="shared" si="43"/>
        <v/>
      </c>
      <c r="W87" s="4">
        <v>5</v>
      </c>
      <c r="X87" s="4" t="str">
        <f t="shared" si="61"/>
        <v xml:space="preserve"> </v>
      </c>
      <c r="Y87" s="4" t="str">
        <f t="shared" si="44"/>
        <v/>
      </c>
      <c r="Z87" s="4" t="str">
        <f t="shared" si="45"/>
        <v/>
      </c>
      <c r="AA87" s="4" t="str">
        <f t="shared" si="46"/>
        <v/>
      </c>
      <c r="AB87" s="4" t="str">
        <f t="shared" si="59"/>
        <v/>
      </c>
      <c r="AC87" s="4" t="str">
        <f t="shared" si="60"/>
        <v/>
      </c>
      <c r="AD87" s="4" t="str">
        <f t="shared" si="47"/>
        <v/>
      </c>
      <c r="AE87" s="4" t="str">
        <f t="shared" si="48"/>
        <v>999:99.99</v>
      </c>
      <c r="AF87" s="4" t="str">
        <f t="shared" si="49"/>
        <v>999:99.99</v>
      </c>
      <c r="AG87" s="4" t="str">
        <f t="shared" si="50"/>
        <v>999:99.99</v>
      </c>
      <c r="AH87" s="4">
        <f t="shared" si="62"/>
        <v>0</v>
      </c>
      <c r="AI87" s="4">
        <f t="shared" si="51"/>
        <v>0</v>
      </c>
      <c r="AJ87" s="4">
        <f t="shared" si="52"/>
        <v>0</v>
      </c>
      <c r="AK87" s="4" t="str">
        <f t="shared" si="53"/>
        <v/>
      </c>
      <c r="AL87" s="4" t="str">
        <f t="shared" si="63"/>
        <v/>
      </c>
      <c r="AM87" s="4" t="str">
        <f t="shared" si="64"/>
        <v/>
      </c>
      <c r="AR87" s="6">
        <f t="shared" si="54"/>
        <v>0</v>
      </c>
      <c r="AS87" s="6" t="str">
        <f t="shared" si="55"/>
        <v/>
      </c>
    </row>
    <row r="88" spans="1:45" ht="17.25" customHeight="1" x14ac:dyDescent="0.15">
      <c r="A88" s="35" t="str">
        <f t="shared" si="56"/>
        <v/>
      </c>
      <c r="B88" s="81"/>
      <c r="C88" s="78"/>
      <c r="D88" s="78"/>
      <c r="E88" s="78"/>
      <c r="F88" s="78"/>
      <c r="G88" s="47"/>
      <c r="H88" s="82"/>
      <c r="I88" s="47"/>
      <c r="J88" s="82"/>
      <c r="K88" s="47"/>
      <c r="L88" s="82"/>
      <c r="M88" s="86" t="str">
        <f t="shared" si="40"/>
        <v/>
      </c>
      <c r="N88" s="89" t="str">
        <f t="shared" si="41"/>
        <v/>
      </c>
      <c r="O88" s="89" t="str">
        <f>IF(ISERROR(VLOOKUP(AK88,AN$7:$AO$42,2,0)),"",VLOOKUP(AK88,AN$7:$AO$42,2,0))</f>
        <v/>
      </c>
      <c r="P88" s="75"/>
      <c r="Q88" s="4">
        <f t="shared" si="57"/>
        <v>0</v>
      </c>
      <c r="R88" s="4">
        <f t="shared" si="65"/>
        <v>0</v>
      </c>
      <c r="S88" s="4" t="str">
        <f t="shared" si="66"/>
        <v/>
      </c>
      <c r="T88" s="4" t="str">
        <f t="shared" si="42"/>
        <v/>
      </c>
      <c r="U88" s="11">
        <f t="shared" si="58"/>
        <v>0</v>
      </c>
      <c r="V88" s="4" t="str">
        <f t="shared" si="43"/>
        <v/>
      </c>
      <c r="W88" s="4">
        <v>5</v>
      </c>
      <c r="X88" s="4" t="str">
        <f t="shared" si="61"/>
        <v xml:space="preserve"> </v>
      </c>
      <c r="Y88" s="4" t="str">
        <f t="shared" si="44"/>
        <v/>
      </c>
      <c r="Z88" s="4" t="str">
        <f t="shared" si="45"/>
        <v/>
      </c>
      <c r="AA88" s="4" t="str">
        <f t="shared" si="46"/>
        <v/>
      </c>
      <c r="AB88" s="4" t="str">
        <f t="shared" si="59"/>
        <v/>
      </c>
      <c r="AC88" s="4" t="str">
        <f t="shared" si="60"/>
        <v/>
      </c>
      <c r="AD88" s="4" t="str">
        <f t="shared" si="47"/>
        <v/>
      </c>
      <c r="AE88" s="4" t="str">
        <f t="shared" si="48"/>
        <v>999:99.99</v>
      </c>
      <c r="AF88" s="4" t="str">
        <f t="shared" si="49"/>
        <v>999:99.99</v>
      </c>
      <c r="AG88" s="4" t="str">
        <f t="shared" si="50"/>
        <v>999:99.99</v>
      </c>
      <c r="AH88" s="4">
        <f t="shared" si="62"/>
        <v>0</v>
      </c>
      <c r="AI88" s="4">
        <f t="shared" si="51"/>
        <v>0</v>
      </c>
      <c r="AJ88" s="4">
        <f t="shared" si="52"/>
        <v>0</v>
      </c>
      <c r="AK88" s="4" t="str">
        <f t="shared" si="53"/>
        <v/>
      </c>
      <c r="AL88" s="4" t="str">
        <f t="shared" si="63"/>
        <v/>
      </c>
      <c r="AM88" s="4" t="str">
        <f t="shared" si="64"/>
        <v/>
      </c>
      <c r="AR88" s="6">
        <f t="shared" si="54"/>
        <v>0</v>
      </c>
      <c r="AS88" s="6" t="str">
        <f t="shared" si="55"/>
        <v/>
      </c>
    </row>
    <row r="89" spans="1:45" ht="17.25" customHeight="1" x14ac:dyDescent="0.15">
      <c r="A89" s="35" t="str">
        <f t="shared" si="56"/>
        <v/>
      </c>
      <c r="B89" s="81"/>
      <c r="C89" s="78"/>
      <c r="D89" s="78"/>
      <c r="E89" s="78"/>
      <c r="F89" s="78"/>
      <c r="G89" s="47"/>
      <c r="H89" s="82"/>
      <c r="I89" s="47"/>
      <c r="J89" s="82"/>
      <c r="K89" s="47"/>
      <c r="L89" s="82"/>
      <c r="M89" s="86" t="str">
        <f t="shared" si="40"/>
        <v/>
      </c>
      <c r="N89" s="89" t="str">
        <f t="shared" si="41"/>
        <v/>
      </c>
      <c r="O89" s="89" t="str">
        <f>IF(ISERROR(VLOOKUP(AK89,AN$7:$AO$42,2,0)),"",VLOOKUP(AK89,AN$7:$AO$42,2,0))</f>
        <v/>
      </c>
      <c r="P89" s="75"/>
      <c r="Q89" s="4">
        <f t="shared" si="57"/>
        <v>0</v>
      </c>
      <c r="R89" s="4">
        <f t="shared" si="65"/>
        <v>0</v>
      </c>
      <c r="S89" s="4" t="str">
        <f t="shared" si="66"/>
        <v/>
      </c>
      <c r="T89" s="4" t="str">
        <f t="shared" si="42"/>
        <v/>
      </c>
      <c r="U89" s="11">
        <f t="shared" si="58"/>
        <v>0</v>
      </c>
      <c r="V89" s="4" t="str">
        <f t="shared" si="43"/>
        <v/>
      </c>
      <c r="W89" s="4">
        <v>5</v>
      </c>
      <c r="X89" s="4" t="str">
        <f t="shared" si="61"/>
        <v xml:space="preserve"> </v>
      </c>
      <c r="Y89" s="4" t="str">
        <f t="shared" si="44"/>
        <v/>
      </c>
      <c r="Z89" s="4" t="str">
        <f t="shared" si="45"/>
        <v/>
      </c>
      <c r="AA89" s="4" t="str">
        <f t="shared" si="46"/>
        <v/>
      </c>
      <c r="AB89" s="4" t="str">
        <f t="shared" si="59"/>
        <v/>
      </c>
      <c r="AC89" s="4" t="str">
        <f t="shared" si="60"/>
        <v/>
      </c>
      <c r="AD89" s="4" t="str">
        <f t="shared" si="47"/>
        <v/>
      </c>
      <c r="AE89" s="4" t="str">
        <f t="shared" si="48"/>
        <v>999:99.99</v>
      </c>
      <c r="AF89" s="4" t="str">
        <f t="shared" si="49"/>
        <v>999:99.99</v>
      </c>
      <c r="AG89" s="4" t="str">
        <f t="shared" si="50"/>
        <v>999:99.99</v>
      </c>
      <c r="AH89" s="4">
        <f t="shared" si="62"/>
        <v>0</v>
      </c>
      <c r="AI89" s="4">
        <f t="shared" si="51"/>
        <v>0</v>
      </c>
      <c r="AJ89" s="4">
        <f t="shared" si="52"/>
        <v>0</v>
      </c>
      <c r="AK89" s="4" t="str">
        <f t="shared" si="53"/>
        <v/>
      </c>
      <c r="AL89" s="4" t="str">
        <f t="shared" si="63"/>
        <v/>
      </c>
      <c r="AM89" s="4" t="str">
        <f t="shared" si="64"/>
        <v/>
      </c>
      <c r="AR89" s="6">
        <f t="shared" si="54"/>
        <v>0</v>
      </c>
      <c r="AS89" s="6" t="str">
        <f t="shared" si="55"/>
        <v/>
      </c>
    </row>
    <row r="90" spans="1:45" ht="17.25" customHeight="1" x14ac:dyDescent="0.15">
      <c r="A90" s="35" t="str">
        <f t="shared" si="56"/>
        <v/>
      </c>
      <c r="B90" s="81"/>
      <c r="C90" s="78"/>
      <c r="D90" s="78"/>
      <c r="E90" s="78"/>
      <c r="F90" s="78"/>
      <c r="G90" s="47"/>
      <c r="H90" s="82"/>
      <c r="I90" s="47"/>
      <c r="J90" s="82"/>
      <c r="K90" s="47"/>
      <c r="L90" s="82"/>
      <c r="M90" s="86" t="str">
        <f t="shared" si="40"/>
        <v/>
      </c>
      <c r="N90" s="89" t="str">
        <f t="shared" si="41"/>
        <v/>
      </c>
      <c r="O90" s="89" t="str">
        <f>IF(ISERROR(VLOOKUP(AK90,AN$7:$AO$42,2,0)),"",VLOOKUP(AK90,AN$7:$AO$42,2,0))</f>
        <v/>
      </c>
      <c r="P90" s="75"/>
      <c r="Q90" s="4">
        <f t="shared" si="57"/>
        <v>0</v>
      </c>
      <c r="R90" s="4">
        <f t="shared" si="65"/>
        <v>0</v>
      </c>
      <c r="S90" s="4" t="str">
        <f t="shared" si="66"/>
        <v/>
      </c>
      <c r="T90" s="4" t="str">
        <f t="shared" si="42"/>
        <v/>
      </c>
      <c r="U90" s="11">
        <f t="shared" si="58"/>
        <v>0</v>
      </c>
      <c r="V90" s="4" t="str">
        <f t="shared" si="43"/>
        <v/>
      </c>
      <c r="W90" s="4">
        <v>5</v>
      </c>
      <c r="X90" s="4" t="str">
        <f t="shared" si="61"/>
        <v xml:space="preserve"> </v>
      </c>
      <c r="Y90" s="4" t="str">
        <f t="shared" si="44"/>
        <v/>
      </c>
      <c r="Z90" s="4" t="str">
        <f t="shared" si="45"/>
        <v/>
      </c>
      <c r="AA90" s="4" t="str">
        <f t="shared" si="46"/>
        <v/>
      </c>
      <c r="AB90" s="4" t="str">
        <f t="shared" si="59"/>
        <v/>
      </c>
      <c r="AC90" s="4" t="str">
        <f t="shared" si="60"/>
        <v/>
      </c>
      <c r="AD90" s="4" t="str">
        <f t="shared" si="47"/>
        <v/>
      </c>
      <c r="AE90" s="4" t="str">
        <f t="shared" si="48"/>
        <v>999:99.99</v>
      </c>
      <c r="AF90" s="4" t="str">
        <f t="shared" si="49"/>
        <v>999:99.99</v>
      </c>
      <c r="AG90" s="4" t="str">
        <f t="shared" si="50"/>
        <v>999:99.99</v>
      </c>
      <c r="AH90" s="4">
        <f t="shared" si="62"/>
        <v>0</v>
      </c>
      <c r="AI90" s="4">
        <f t="shared" si="51"/>
        <v>0</v>
      </c>
      <c r="AJ90" s="4">
        <f t="shared" si="52"/>
        <v>0</v>
      </c>
      <c r="AK90" s="4" t="str">
        <f t="shared" si="53"/>
        <v/>
      </c>
      <c r="AL90" s="4" t="str">
        <f t="shared" si="63"/>
        <v/>
      </c>
      <c r="AM90" s="4" t="str">
        <f t="shared" si="64"/>
        <v/>
      </c>
      <c r="AR90" s="6">
        <f t="shared" si="54"/>
        <v>0</v>
      </c>
      <c r="AS90" s="6" t="str">
        <f t="shared" si="55"/>
        <v/>
      </c>
    </row>
    <row r="91" spans="1:45" ht="17.25" customHeight="1" x14ac:dyDescent="0.15">
      <c r="A91" s="35" t="str">
        <f t="shared" si="56"/>
        <v/>
      </c>
      <c r="B91" s="81"/>
      <c r="C91" s="78"/>
      <c r="D91" s="78"/>
      <c r="E91" s="78"/>
      <c r="F91" s="78"/>
      <c r="G91" s="47"/>
      <c r="H91" s="82"/>
      <c r="I91" s="47"/>
      <c r="J91" s="82"/>
      <c r="K91" s="47"/>
      <c r="L91" s="82"/>
      <c r="M91" s="86" t="str">
        <f t="shared" si="40"/>
        <v/>
      </c>
      <c r="N91" s="89" t="str">
        <f t="shared" si="41"/>
        <v/>
      </c>
      <c r="O91" s="89" t="str">
        <f>IF(ISERROR(VLOOKUP(AK91,AN$7:$AO$42,2,0)),"",VLOOKUP(AK91,AN$7:$AO$42,2,0))</f>
        <v/>
      </c>
      <c r="P91" s="75"/>
      <c r="Q91" s="4">
        <f t="shared" si="57"/>
        <v>0</v>
      </c>
      <c r="R91" s="4">
        <f t="shared" si="65"/>
        <v>0</v>
      </c>
      <c r="S91" s="4" t="str">
        <f t="shared" si="66"/>
        <v/>
      </c>
      <c r="T91" s="4" t="str">
        <f t="shared" si="42"/>
        <v/>
      </c>
      <c r="U91" s="11">
        <f t="shared" si="58"/>
        <v>0</v>
      </c>
      <c r="V91" s="4" t="str">
        <f t="shared" si="43"/>
        <v/>
      </c>
      <c r="W91" s="4">
        <v>5</v>
      </c>
      <c r="X91" s="4" t="str">
        <f t="shared" si="61"/>
        <v xml:space="preserve"> </v>
      </c>
      <c r="Y91" s="4" t="str">
        <f t="shared" si="44"/>
        <v/>
      </c>
      <c r="Z91" s="4" t="str">
        <f t="shared" si="45"/>
        <v/>
      </c>
      <c r="AA91" s="4" t="str">
        <f t="shared" si="46"/>
        <v/>
      </c>
      <c r="AB91" s="4" t="str">
        <f t="shared" si="59"/>
        <v/>
      </c>
      <c r="AC91" s="4" t="str">
        <f t="shared" si="60"/>
        <v/>
      </c>
      <c r="AD91" s="4" t="str">
        <f t="shared" si="47"/>
        <v/>
      </c>
      <c r="AE91" s="4" t="str">
        <f t="shared" si="48"/>
        <v>999:99.99</v>
      </c>
      <c r="AF91" s="4" t="str">
        <f t="shared" si="49"/>
        <v>999:99.99</v>
      </c>
      <c r="AG91" s="4" t="str">
        <f t="shared" si="50"/>
        <v>999:99.99</v>
      </c>
      <c r="AH91" s="4">
        <f t="shared" si="62"/>
        <v>0</v>
      </c>
      <c r="AI91" s="4">
        <f t="shared" si="51"/>
        <v>0</v>
      </c>
      <c r="AJ91" s="4">
        <f t="shared" si="52"/>
        <v>0</v>
      </c>
      <c r="AK91" s="4" t="str">
        <f t="shared" si="53"/>
        <v/>
      </c>
      <c r="AL91" s="4" t="str">
        <f t="shared" si="63"/>
        <v/>
      </c>
      <c r="AM91" s="4" t="str">
        <f t="shared" si="64"/>
        <v/>
      </c>
      <c r="AR91" s="6">
        <f t="shared" si="54"/>
        <v>0</v>
      </c>
      <c r="AS91" s="6" t="str">
        <f t="shared" si="55"/>
        <v/>
      </c>
    </row>
    <row r="92" spans="1:45" ht="17.25" customHeight="1" x14ac:dyDescent="0.15">
      <c r="A92" s="35" t="str">
        <f t="shared" si="56"/>
        <v/>
      </c>
      <c r="B92" s="81"/>
      <c r="C92" s="78"/>
      <c r="D92" s="78"/>
      <c r="E92" s="78"/>
      <c r="F92" s="78"/>
      <c r="G92" s="47"/>
      <c r="H92" s="82"/>
      <c r="I92" s="47"/>
      <c r="J92" s="82"/>
      <c r="K92" s="47"/>
      <c r="L92" s="82"/>
      <c r="M92" s="86" t="str">
        <f t="shared" si="40"/>
        <v/>
      </c>
      <c r="N92" s="89" t="str">
        <f t="shared" si="41"/>
        <v/>
      </c>
      <c r="O92" s="89" t="str">
        <f>IF(ISERROR(VLOOKUP(AK92,AN$7:$AO$42,2,0)),"",VLOOKUP(AK92,AN$7:$AO$42,2,0))</f>
        <v/>
      </c>
      <c r="P92" s="75"/>
      <c r="Q92" s="4">
        <f t="shared" si="57"/>
        <v>0</v>
      </c>
      <c r="R92" s="4">
        <f t="shared" si="65"/>
        <v>0</v>
      </c>
      <c r="S92" s="4" t="str">
        <f t="shared" si="66"/>
        <v/>
      </c>
      <c r="T92" s="4" t="str">
        <f t="shared" si="42"/>
        <v/>
      </c>
      <c r="U92" s="11">
        <f t="shared" si="58"/>
        <v>0</v>
      </c>
      <c r="V92" s="4" t="str">
        <f t="shared" si="43"/>
        <v/>
      </c>
      <c r="W92" s="4">
        <v>5</v>
      </c>
      <c r="X92" s="4" t="str">
        <f t="shared" si="61"/>
        <v xml:space="preserve"> </v>
      </c>
      <c r="Y92" s="4" t="str">
        <f t="shared" si="44"/>
        <v/>
      </c>
      <c r="Z92" s="4" t="str">
        <f t="shared" si="45"/>
        <v/>
      </c>
      <c r="AA92" s="4" t="str">
        <f t="shared" si="46"/>
        <v/>
      </c>
      <c r="AB92" s="4" t="str">
        <f t="shared" si="59"/>
        <v/>
      </c>
      <c r="AC92" s="4" t="str">
        <f t="shared" si="60"/>
        <v/>
      </c>
      <c r="AD92" s="4" t="str">
        <f t="shared" si="47"/>
        <v/>
      </c>
      <c r="AE92" s="4" t="str">
        <f t="shared" si="48"/>
        <v>999:99.99</v>
      </c>
      <c r="AF92" s="4" t="str">
        <f t="shared" si="49"/>
        <v>999:99.99</v>
      </c>
      <c r="AG92" s="4" t="str">
        <f t="shared" si="50"/>
        <v>999:99.99</v>
      </c>
      <c r="AH92" s="4">
        <f t="shared" si="62"/>
        <v>0</v>
      </c>
      <c r="AI92" s="4">
        <f t="shared" si="51"/>
        <v>0</v>
      </c>
      <c r="AJ92" s="4">
        <f t="shared" si="52"/>
        <v>0</v>
      </c>
      <c r="AK92" s="4" t="str">
        <f t="shared" si="53"/>
        <v/>
      </c>
      <c r="AL92" s="4" t="str">
        <f t="shared" si="63"/>
        <v/>
      </c>
      <c r="AM92" s="4" t="str">
        <f t="shared" si="64"/>
        <v/>
      </c>
      <c r="AR92" s="6">
        <f t="shared" si="54"/>
        <v>0</v>
      </c>
      <c r="AS92" s="6" t="str">
        <f t="shared" si="55"/>
        <v/>
      </c>
    </row>
    <row r="93" spans="1:45" ht="17.25" customHeight="1" x14ac:dyDescent="0.15">
      <c r="A93" s="35" t="str">
        <f t="shared" si="56"/>
        <v/>
      </c>
      <c r="B93" s="81"/>
      <c r="C93" s="78"/>
      <c r="D93" s="78"/>
      <c r="E93" s="78"/>
      <c r="F93" s="78"/>
      <c r="G93" s="47"/>
      <c r="H93" s="82"/>
      <c r="I93" s="47"/>
      <c r="J93" s="82"/>
      <c r="K93" s="47"/>
      <c r="L93" s="82"/>
      <c r="M93" s="86" t="str">
        <f t="shared" si="40"/>
        <v/>
      </c>
      <c r="N93" s="89" t="str">
        <f t="shared" si="41"/>
        <v/>
      </c>
      <c r="O93" s="89" t="str">
        <f>IF(ISERROR(VLOOKUP(AK93,AN$7:$AO$42,2,0)),"",VLOOKUP(AK93,AN$7:$AO$42,2,0))</f>
        <v/>
      </c>
      <c r="P93" s="75"/>
      <c r="Q93" s="4">
        <f t="shared" si="57"/>
        <v>0</v>
      </c>
      <c r="R93" s="4">
        <f t="shared" si="65"/>
        <v>0</v>
      </c>
      <c r="S93" s="4" t="str">
        <f t="shared" si="66"/>
        <v/>
      </c>
      <c r="T93" s="4" t="str">
        <f t="shared" si="42"/>
        <v/>
      </c>
      <c r="U93" s="11">
        <f t="shared" si="58"/>
        <v>0</v>
      </c>
      <c r="V93" s="4" t="str">
        <f t="shared" si="43"/>
        <v/>
      </c>
      <c r="W93" s="4">
        <v>5</v>
      </c>
      <c r="X93" s="4" t="str">
        <f t="shared" si="61"/>
        <v xml:space="preserve"> </v>
      </c>
      <c r="Y93" s="4" t="str">
        <f t="shared" si="44"/>
        <v/>
      </c>
      <c r="Z93" s="4" t="str">
        <f t="shared" si="45"/>
        <v/>
      </c>
      <c r="AA93" s="4" t="str">
        <f t="shared" si="46"/>
        <v/>
      </c>
      <c r="AB93" s="4" t="str">
        <f t="shared" si="59"/>
        <v/>
      </c>
      <c r="AC93" s="4" t="str">
        <f t="shared" si="60"/>
        <v/>
      </c>
      <c r="AD93" s="4" t="str">
        <f t="shared" si="47"/>
        <v/>
      </c>
      <c r="AE93" s="4" t="str">
        <f t="shared" si="48"/>
        <v>999:99.99</v>
      </c>
      <c r="AF93" s="4" t="str">
        <f t="shared" si="49"/>
        <v>999:99.99</v>
      </c>
      <c r="AG93" s="4" t="str">
        <f t="shared" si="50"/>
        <v>999:99.99</v>
      </c>
      <c r="AH93" s="4">
        <f t="shared" si="62"/>
        <v>0</v>
      </c>
      <c r="AI93" s="4">
        <f t="shared" si="51"/>
        <v>0</v>
      </c>
      <c r="AJ93" s="4">
        <f t="shared" si="52"/>
        <v>0</v>
      </c>
      <c r="AK93" s="4" t="str">
        <f t="shared" si="53"/>
        <v/>
      </c>
      <c r="AL93" s="4" t="str">
        <f t="shared" si="63"/>
        <v/>
      </c>
      <c r="AM93" s="4" t="str">
        <f t="shared" si="64"/>
        <v/>
      </c>
      <c r="AR93" s="6">
        <f t="shared" si="54"/>
        <v>0</v>
      </c>
      <c r="AS93" s="6" t="str">
        <f t="shared" si="55"/>
        <v/>
      </c>
    </row>
    <row r="94" spans="1:45" ht="17.25" customHeight="1" x14ac:dyDescent="0.15">
      <c r="A94" s="35" t="str">
        <f t="shared" si="56"/>
        <v/>
      </c>
      <c r="B94" s="81"/>
      <c r="C94" s="78"/>
      <c r="D94" s="78"/>
      <c r="E94" s="78"/>
      <c r="F94" s="78"/>
      <c r="G94" s="47"/>
      <c r="H94" s="82"/>
      <c r="I94" s="47"/>
      <c r="J94" s="82"/>
      <c r="K94" s="47"/>
      <c r="L94" s="82"/>
      <c r="M94" s="86" t="str">
        <f t="shared" si="40"/>
        <v/>
      </c>
      <c r="N94" s="89" t="str">
        <f t="shared" si="41"/>
        <v/>
      </c>
      <c r="O94" s="89" t="str">
        <f>IF(ISERROR(VLOOKUP(AK94,AN$7:$AO$42,2,0)),"",VLOOKUP(AK94,AN$7:$AO$42,2,0))</f>
        <v/>
      </c>
      <c r="P94" s="75"/>
      <c r="Q94" s="4">
        <f t="shared" si="57"/>
        <v>0</v>
      </c>
      <c r="R94" s="4">
        <f t="shared" si="65"/>
        <v>0</v>
      </c>
      <c r="S94" s="4" t="str">
        <f t="shared" si="66"/>
        <v/>
      </c>
      <c r="T94" s="4" t="str">
        <f t="shared" si="42"/>
        <v/>
      </c>
      <c r="U94" s="11">
        <f t="shared" si="58"/>
        <v>0</v>
      </c>
      <c r="V94" s="4" t="str">
        <f t="shared" si="43"/>
        <v/>
      </c>
      <c r="W94" s="4">
        <v>5</v>
      </c>
      <c r="X94" s="4" t="str">
        <f t="shared" si="61"/>
        <v xml:space="preserve"> </v>
      </c>
      <c r="Y94" s="4" t="str">
        <f t="shared" si="44"/>
        <v/>
      </c>
      <c r="Z94" s="4" t="str">
        <f t="shared" si="45"/>
        <v/>
      </c>
      <c r="AA94" s="4" t="str">
        <f t="shared" si="46"/>
        <v/>
      </c>
      <c r="AB94" s="4" t="str">
        <f t="shared" si="59"/>
        <v/>
      </c>
      <c r="AC94" s="4" t="str">
        <f t="shared" si="60"/>
        <v/>
      </c>
      <c r="AD94" s="4" t="str">
        <f t="shared" si="47"/>
        <v/>
      </c>
      <c r="AE94" s="4" t="str">
        <f t="shared" si="48"/>
        <v>999:99.99</v>
      </c>
      <c r="AF94" s="4" t="str">
        <f t="shared" si="49"/>
        <v>999:99.99</v>
      </c>
      <c r="AG94" s="4" t="str">
        <f t="shared" si="50"/>
        <v>999:99.99</v>
      </c>
      <c r="AH94" s="4">
        <f t="shared" si="62"/>
        <v>0</v>
      </c>
      <c r="AI94" s="4">
        <f t="shared" si="51"/>
        <v>0</v>
      </c>
      <c r="AJ94" s="4">
        <f t="shared" si="52"/>
        <v>0</v>
      </c>
      <c r="AK94" s="4" t="str">
        <f t="shared" si="53"/>
        <v/>
      </c>
      <c r="AL94" s="4" t="str">
        <f t="shared" si="63"/>
        <v/>
      </c>
      <c r="AM94" s="4" t="str">
        <f t="shared" si="64"/>
        <v/>
      </c>
      <c r="AR94" s="6">
        <f t="shared" si="54"/>
        <v>0</v>
      </c>
      <c r="AS94" s="6" t="str">
        <f t="shared" si="55"/>
        <v/>
      </c>
    </row>
    <row r="95" spans="1:45" ht="17.25" customHeight="1" x14ac:dyDescent="0.15">
      <c r="A95" s="35" t="str">
        <f t="shared" si="56"/>
        <v/>
      </c>
      <c r="B95" s="81"/>
      <c r="C95" s="78"/>
      <c r="D95" s="78"/>
      <c r="E95" s="78"/>
      <c r="F95" s="78"/>
      <c r="G95" s="47"/>
      <c r="H95" s="82"/>
      <c r="I95" s="47"/>
      <c r="J95" s="82"/>
      <c r="K95" s="47"/>
      <c r="L95" s="82"/>
      <c r="M95" s="86" t="str">
        <f t="shared" si="40"/>
        <v/>
      </c>
      <c r="N95" s="89" t="str">
        <f t="shared" si="41"/>
        <v/>
      </c>
      <c r="O95" s="89" t="str">
        <f>IF(ISERROR(VLOOKUP(AK95,AN$7:$AO$42,2,0)),"",VLOOKUP(AK95,AN$7:$AO$42,2,0))</f>
        <v/>
      </c>
      <c r="P95" s="75"/>
      <c r="Q95" s="4">
        <f t="shared" si="57"/>
        <v>0</v>
      </c>
      <c r="R95" s="4">
        <f t="shared" si="65"/>
        <v>0</v>
      </c>
      <c r="S95" s="4" t="str">
        <f t="shared" si="66"/>
        <v/>
      </c>
      <c r="T95" s="4" t="str">
        <f t="shared" si="42"/>
        <v/>
      </c>
      <c r="U95" s="11">
        <f t="shared" si="58"/>
        <v>0</v>
      </c>
      <c r="V95" s="4" t="str">
        <f t="shared" si="43"/>
        <v/>
      </c>
      <c r="W95" s="4">
        <v>5</v>
      </c>
      <c r="X95" s="4" t="str">
        <f t="shared" si="61"/>
        <v xml:space="preserve"> </v>
      </c>
      <c r="Y95" s="4" t="str">
        <f t="shared" si="44"/>
        <v/>
      </c>
      <c r="Z95" s="4" t="str">
        <f t="shared" si="45"/>
        <v/>
      </c>
      <c r="AA95" s="4" t="str">
        <f t="shared" si="46"/>
        <v/>
      </c>
      <c r="AB95" s="4" t="str">
        <f t="shared" si="59"/>
        <v/>
      </c>
      <c r="AC95" s="4" t="str">
        <f t="shared" si="60"/>
        <v/>
      </c>
      <c r="AD95" s="4" t="str">
        <f t="shared" si="47"/>
        <v/>
      </c>
      <c r="AE95" s="4" t="str">
        <f t="shared" si="48"/>
        <v>999:99.99</v>
      </c>
      <c r="AF95" s="4" t="str">
        <f t="shared" si="49"/>
        <v>999:99.99</v>
      </c>
      <c r="AG95" s="4" t="str">
        <f t="shared" si="50"/>
        <v>999:99.99</v>
      </c>
      <c r="AH95" s="4">
        <f t="shared" si="62"/>
        <v>0</v>
      </c>
      <c r="AI95" s="4">
        <f t="shared" si="51"/>
        <v>0</v>
      </c>
      <c r="AJ95" s="4">
        <f t="shared" si="52"/>
        <v>0</v>
      </c>
      <c r="AK95" s="4" t="str">
        <f t="shared" si="53"/>
        <v/>
      </c>
      <c r="AL95" s="4" t="str">
        <f t="shared" si="63"/>
        <v/>
      </c>
      <c r="AM95" s="4" t="str">
        <f t="shared" si="64"/>
        <v/>
      </c>
      <c r="AR95" s="6">
        <f t="shared" si="54"/>
        <v>0</v>
      </c>
      <c r="AS95" s="6" t="str">
        <f t="shared" si="55"/>
        <v/>
      </c>
    </row>
    <row r="96" spans="1:45" ht="17.25" customHeight="1" x14ac:dyDescent="0.15">
      <c r="A96" s="35" t="str">
        <f t="shared" si="56"/>
        <v/>
      </c>
      <c r="B96" s="81"/>
      <c r="C96" s="78"/>
      <c r="D96" s="78"/>
      <c r="E96" s="78"/>
      <c r="F96" s="78"/>
      <c r="G96" s="47"/>
      <c r="H96" s="82"/>
      <c r="I96" s="47"/>
      <c r="J96" s="82"/>
      <c r="K96" s="47"/>
      <c r="L96" s="82"/>
      <c r="M96" s="86" t="str">
        <f t="shared" si="40"/>
        <v/>
      </c>
      <c r="N96" s="89" t="str">
        <f t="shared" si="41"/>
        <v/>
      </c>
      <c r="O96" s="89" t="str">
        <f>IF(ISERROR(VLOOKUP(AK96,AN$7:$AO$42,2,0)),"",VLOOKUP(AK96,AN$7:$AO$42,2,0))</f>
        <v/>
      </c>
      <c r="P96" s="75"/>
      <c r="Q96" s="4">
        <f t="shared" si="57"/>
        <v>0</v>
      </c>
      <c r="R96" s="4">
        <f t="shared" si="65"/>
        <v>0</v>
      </c>
      <c r="S96" s="4" t="str">
        <f t="shared" si="66"/>
        <v/>
      </c>
      <c r="T96" s="4" t="str">
        <f t="shared" si="42"/>
        <v/>
      </c>
      <c r="U96" s="11">
        <f t="shared" si="58"/>
        <v>0</v>
      </c>
      <c r="V96" s="4" t="str">
        <f t="shared" si="43"/>
        <v/>
      </c>
      <c r="W96" s="4">
        <v>5</v>
      </c>
      <c r="X96" s="4" t="str">
        <f t="shared" si="61"/>
        <v xml:space="preserve"> </v>
      </c>
      <c r="Y96" s="4" t="str">
        <f t="shared" si="44"/>
        <v/>
      </c>
      <c r="Z96" s="4" t="str">
        <f t="shared" si="45"/>
        <v/>
      </c>
      <c r="AA96" s="4" t="str">
        <f t="shared" si="46"/>
        <v/>
      </c>
      <c r="AB96" s="4" t="str">
        <f t="shared" si="59"/>
        <v/>
      </c>
      <c r="AC96" s="4" t="str">
        <f t="shared" si="60"/>
        <v/>
      </c>
      <c r="AD96" s="4" t="str">
        <f t="shared" si="47"/>
        <v/>
      </c>
      <c r="AE96" s="4" t="str">
        <f t="shared" si="48"/>
        <v>999:99.99</v>
      </c>
      <c r="AF96" s="4" t="str">
        <f t="shared" si="49"/>
        <v>999:99.99</v>
      </c>
      <c r="AG96" s="4" t="str">
        <f t="shared" si="50"/>
        <v>999:99.99</v>
      </c>
      <c r="AH96" s="4">
        <f t="shared" si="62"/>
        <v>0</v>
      </c>
      <c r="AI96" s="4">
        <f t="shared" si="51"/>
        <v>0</v>
      </c>
      <c r="AJ96" s="4">
        <f t="shared" si="52"/>
        <v>0</v>
      </c>
      <c r="AK96" s="4" t="str">
        <f t="shared" si="53"/>
        <v/>
      </c>
      <c r="AL96" s="4" t="str">
        <f t="shared" si="63"/>
        <v/>
      </c>
      <c r="AM96" s="4" t="str">
        <f t="shared" si="64"/>
        <v/>
      </c>
      <c r="AR96" s="6">
        <f t="shared" si="54"/>
        <v>0</v>
      </c>
      <c r="AS96" s="6" t="str">
        <f t="shared" si="55"/>
        <v/>
      </c>
    </row>
    <row r="97" spans="1:45" ht="17.25" customHeight="1" x14ac:dyDescent="0.15">
      <c r="A97" s="35" t="str">
        <f t="shared" si="56"/>
        <v/>
      </c>
      <c r="B97" s="81"/>
      <c r="C97" s="78"/>
      <c r="D97" s="78"/>
      <c r="E97" s="78"/>
      <c r="F97" s="78"/>
      <c r="G97" s="47"/>
      <c r="H97" s="82"/>
      <c r="I97" s="47"/>
      <c r="J97" s="82"/>
      <c r="K97" s="47"/>
      <c r="L97" s="82"/>
      <c r="M97" s="86" t="str">
        <f t="shared" si="40"/>
        <v/>
      </c>
      <c r="N97" s="89" t="str">
        <f t="shared" si="41"/>
        <v/>
      </c>
      <c r="O97" s="89" t="str">
        <f>IF(ISERROR(VLOOKUP(AK97,AN$7:$AO$42,2,0)),"",VLOOKUP(AK97,AN$7:$AO$42,2,0))</f>
        <v/>
      </c>
      <c r="P97" s="75"/>
      <c r="Q97" s="4">
        <f t="shared" si="57"/>
        <v>0</v>
      </c>
      <c r="R97" s="4">
        <f t="shared" si="65"/>
        <v>0</v>
      </c>
      <c r="S97" s="4" t="str">
        <f t="shared" si="66"/>
        <v/>
      </c>
      <c r="T97" s="4" t="str">
        <f t="shared" si="42"/>
        <v/>
      </c>
      <c r="U97" s="11">
        <f t="shared" si="58"/>
        <v>0</v>
      </c>
      <c r="V97" s="4" t="str">
        <f t="shared" si="43"/>
        <v/>
      </c>
      <c r="W97" s="4">
        <v>5</v>
      </c>
      <c r="X97" s="4" t="str">
        <f t="shared" si="61"/>
        <v xml:space="preserve"> </v>
      </c>
      <c r="Y97" s="4" t="str">
        <f t="shared" si="44"/>
        <v/>
      </c>
      <c r="Z97" s="4" t="str">
        <f t="shared" si="45"/>
        <v/>
      </c>
      <c r="AA97" s="4" t="str">
        <f t="shared" si="46"/>
        <v/>
      </c>
      <c r="AB97" s="4" t="str">
        <f t="shared" si="59"/>
        <v/>
      </c>
      <c r="AC97" s="4" t="str">
        <f t="shared" si="60"/>
        <v/>
      </c>
      <c r="AD97" s="4" t="str">
        <f t="shared" si="47"/>
        <v/>
      </c>
      <c r="AE97" s="4" t="str">
        <f t="shared" si="48"/>
        <v>999:99.99</v>
      </c>
      <c r="AF97" s="4" t="str">
        <f t="shared" si="49"/>
        <v>999:99.99</v>
      </c>
      <c r="AG97" s="4" t="str">
        <f t="shared" si="50"/>
        <v>999:99.99</v>
      </c>
      <c r="AH97" s="4">
        <f t="shared" si="62"/>
        <v>0</v>
      </c>
      <c r="AI97" s="4">
        <f t="shared" si="51"/>
        <v>0</v>
      </c>
      <c r="AJ97" s="4">
        <f t="shared" si="52"/>
        <v>0</v>
      </c>
      <c r="AK97" s="4" t="str">
        <f t="shared" si="53"/>
        <v/>
      </c>
      <c r="AL97" s="4" t="str">
        <f t="shared" si="63"/>
        <v/>
      </c>
      <c r="AM97" s="4" t="str">
        <f t="shared" si="64"/>
        <v/>
      </c>
      <c r="AR97" s="6">
        <f t="shared" si="54"/>
        <v>0</v>
      </c>
      <c r="AS97" s="6" t="str">
        <f t="shared" si="55"/>
        <v/>
      </c>
    </row>
    <row r="98" spans="1:45" ht="17.25" customHeight="1" x14ac:dyDescent="0.15">
      <c r="A98" s="35" t="str">
        <f t="shared" si="56"/>
        <v/>
      </c>
      <c r="B98" s="81"/>
      <c r="C98" s="78"/>
      <c r="D98" s="78"/>
      <c r="E98" s="78"/>
      <c r="F98" s="78"/>
      <c r="G98" s="47"/>
      <c r="H98" s="82"/>
      <c r="I98" s="47"/>
      <c r="J98" s="82"/>
      <c r="K98" s="47"/>
      <c r="L98" s="82"/>
      <c r="M98" s="86" t="str">
        <f t="shared" si="40"/>
        <v/>
      </c>
      <c r="N98" s="89" t="str">
        <f t="shared" si="41"/>
        <v/>
      </c>
      <c r="O98" s="89" t="str">
        <f>IF(ISERROR(VLOOKUP(AK98,AN$7:$AO$42,2,0)),"",VLOOKUP(AK98,AN$7:$AO$42,2,0))</f>
        <v/>
      </c>
      <c r="P98" s="75"/>
      <c r="Q98" s="4">
        <f t="shared" si="57"/>
        <v>0</v>
      </c>
      <c r="R98" s="4">
        <f t="shared" si="65"/>
        <v>0</v>
      </c>
      <c r="S98" s="4" t="str">
        <f t="shared" si="66"/>
        <v/>
      </c>
      <c r="T98" s="4" t="str">
        <f t="shared" si="42"/>
        <v/>
      </c>
      <c r="U98" s="11">
        <f t="shared" si="58"/>
        <v>0</v>
      </c>
      <c r="V98" s="4" t="str">
        <f t="shared" si="43"/>
        <v/>
      </c>
      <c r="W98" s="4">
        <v>5</v>
      </c>
      <c r="X98" s="4" t="str">
        <f t="shared" si="61"/>
        <v xml:space="preserve"> </v>
      </c>
      <c r="Y98" s="4" t="str">
        <f t="shared" si="44"/>
        <v/>
      </c>
      <c r="Z98" s="4" t="str">
        <f t="shared" si="45"/>
        <v/>
      </c>
      <c r="AA98" s="4" t="str">
        <f t="shared" si="46"/>
        <v/>
      </c>
      <c r="AB98" s="4" t="str">
        <f t="shared" si="59"/>
        <v/>
      </c>
      <c r="AC98" s="4" t="str">
        <f t="shared" si="60"/>
        <v/>
      </c>
      <c r="AD98" s="4" t="str">
        <f t="shared" si="47"/>
        <v/>
      </c>
      <c r="AE98" s="4" t="str">
        <f t="shared" si="48"/>
        <v>999:99.99</v>
      </c>
      <c r="AF98" s="4" t="str">
        <f t="shared" si="49"/>
        <v>999:99.99</v>
      </c>
      <c r="AG98" s="4" t="str">
        <f t="shared" si="50"/>
        <v>999:99.99</v>
      </c>
      <c r="AH98" s="4">
        <f t="shared" si="62"/>
        <v>0</v>
      </c>
      <c r="AI98" s="4">
        <f t="shared" si="51"/>
        <v>0</v>
      </c>
      <c r="AJ98" s="4">
        <f t="shared" si="52"/>
        <v>0</v>
      </c>
      <c r="AK98" s="4" t="str">
        <f t="shared" si="53"/>
        <v/>
      </c>
      <c r="AL98" s="4" t="str">
        <f t="shared" si="63"/>
        <v/>
      </c>
      <c r="AM98" s="4" t="str">
        <f t="shared" si="64"/>
        <v/>
      </c>
      <c r="AR98" s="6">
        <f t="shared" si="54"/>
        <v>0</v>
      </c>
      <c r="AS98" s="6" t="str">
        <f t="shared" si="55"/>
        <v/>
      </c>
    </row>
    <row r="99" spans="1:45" ht="17.25" customHeight="1" x14ac:dyDescent="0.15">
      <c r="A99" s="35" t="str">
        <f t="shared" si="56"/>
        <v/>
      </c>
      <c r="B99" s="81"/>
      <c r="C99" s="78"/>
      <c r="D99" s="78"/>
      <c r="E99" s="78"/>
      <c r="F99" s="78"/>
      <c r="G99" s="47"/>
      <c r="H99" s="82"/>
      <c r="I99" s="47"/>
      <c r="J99" s="82"/>
      <c r="K99" s="47"/>
      <c r="L99" s="82"/>
      <c r="M99" s="86" t="str">
        <f t="shared" si="40"/>
        <v/>
      </c>
      <c r="N99" s="89" t="str">
        <f t="shared" si="41"/>
        <v/>
      </c>
      <c r="O99" s="89" t="str">
        <f>IF(ISERROR(VLOOKUP(AK99,AN$7:$AO$42,2,0)),"",VLOOKUP(AK99,AN$7:$AO$42,2,0))</f>
        <v/>
      </c>
      <c r="P99" s="75"/>
      <c r="Q99" s="4">
        <f t="shared" si="57"/>
        <v>0</v>
      </c>
      <c r="R99" s="4">
        <f t="shared" si="65"/>
        <v>0</v>
      </c>
      <c r="S99" s="4" t="str">
        <f t="shared" si="66"/>
        <v/>
      </c>
      <c r="T99" s="4" t="str">
        <f t="shared" si="42"/>
        <v/>
      </c>
      <c r="U99" s="11">
        <f t="shared" si="58"/>
        <v>0</v>
      </c>
      <c r="V99" s="4" t="str">
        <f t="shared" si="43"/>
        <v/>
      </c>
      <c r="W99" s="4">
        <v>5</v>
      </c>
      <c r="X99" s="4" t="str">
        <f t="shared" si="61"/>
        <v xml:space="preserve"> </v>
      </c>
      <c r="Y99" s="4" t="str">
        <f t="shared" si="44"/>
        <v/>
      </c>
      <c r="Z99" s="4" t="str">
        <f t="shared" si="45"/>
        <v/>
      </c>
      <c r="AA99" s="4" t="str">
        <f t="shared" si="46"/>
        <v/>
      </c>
      <c r="AB99" s="4" t="str">
        <f t="shared" si="59"/>
        <v/>
      </c>
      <c r="AC99" s="4" t="str">
        <f t="shared" si="60"/>
        <v/>
      </c>
      <c r="AD99" s="4" t="str">
        <f t="shared" si="47"/>
        <v/>
      </c>
      <c r="AE99" s="4" t="str">
        <f t="shared" si="48"/>
        <v>999:99.99</v>
      </c>
      <c r="AF99" s="4" t="str">
        <f t="shared" si="49"/>
        <v>999:99.99</v>
      </c>
      <c r="AG99" s="4" t="str">
        <f t="shared" si="50"/>
        <v>999:99.99</v>
      </c>
      <c r="AH99" s="4">
        <f t="shared" si="62"/>
        <v>0</v>
      </c>
      <c r="AI99" s="4">
        <f t="shared" si="51"/>
        <v>0</v>
      </c>
      <c r="AJ99" s="4">
        <f t="shared" si="52"/>
        <v>0</v>
      </c>
      <c r="AK99" s="4" t="str">
        <f t="shared" si="53"/>
        <v/>
      </c>
      <c r="AL99" s="4" t="str">
        <f t="shared" si="63"/>
        <v/>
      </c>
      <c r="AM99" s="4" t="str">
        <f t="shared" si="64"/>
        <v/>
      </c>
      <c r="AR99" s="6">
        <f t="shared" si="54"/>
        <v>0</v>
      </c>
      <c r="AS99" s="6" t="str">
        <f t="shared" si="55"/>
        <v/>
      </c>
    </row>
    <row r="100" spans="1:45" ht="17.25" customHeight="1" x14ac:dyDescent="0.15">
      <c r="A100" s="35" t="str">
        <f t="shared" si="56"/>
        <v/>
      </c>
      <c r="B100" s="81"/>
      <c r="C100" s="78"/>
      <c r="D100" s="78"/>
      <c r="E100" s="78"/>
      <c r="F100" s="78"/>
      <c r="G100" s="47"/>
      <c r="H100" s="82"/>
      <c r="I100" s="47"/>
      <c r="J100" s="82"/>
      <c r="K100" s="47"/>
      <c r="L100" s="82"/>
      <c r="M100" s="86" t="str">
        <f t="shared" si="40"/>
        <v/>
      </c>
      <c r="N100" s="89" t="str">
        <f t="shared" si="41"/>
        <v/>
      </c>
      <c r="O100" s="89" t="str">
        <f>IF(ISERROR(VLOOKUP(AK100,AN$7:$AO$42,2,0)),"",VLOOKUP(AK100,AN$7:$AO$42,2,0))</f>
        <v/>
      </c>
      <c r="P100" s="75"/>
      <c r="Q100" s="4">
        <f t="shared" si="57"/>
        <v>0</v>
      </c>
      <c r="R100" s="4">
        <f t="shared" si="65"/>
        <v>0</v>
      </c>
      <c r="S100" s="4" t="str">
        <f t="shared" si="66"/>
        <v/>
      </c>
      <c r="T100" s="4" t="str">
        <f t="shared" si="42"/>
        <v/>
      </c>
      <c r="U100" s="11">
        <f t="shared" si="58"/>
        <v>0</v>
      </c>
      <c r="V100" s="4" t="str">
        <f t="shared" si="43"/>
        <v/>
      </c>
      <c r="W100" s="4">
        <v>5</v>
      </c>
      <c r="X100" s="4" t="str">
        <f t="shared" si="61"/>
        <v xml:space="preserve"> </v>
      </c>
      <c r="Y100" s="4" t="str">
        <f t="shared" si="44"/>
        <v/>
      </c>
      <c r="Z100" s="4" t="str">
        <f t="shared" si="45"/>
        <v/>
      </c>
      <c r="AA100" s="4" t="str">
        <f t="shared" si="46"/>
        <v/>
      </c>
      <c r="AB100" s="4" t="str">
        <f t="shared" si="59"/>
        <v/>
      </c>
      <c r="AC100" s="4" t="str">
        <f t="shared" si="60"/>
        <v/>
      </c>
      <c r="AD100" s="4" t="str">
        <f t="shared" si="47"/>
        <v/>
      </c>
      <c r="AE100" s="4" t="str">
        <f t="shared" si="48"/>
        <v>999:99.99</v>
      </c>
      <c r="AF100" s="4" t="str">
        <f t="shared" si="49"/>
        <v>999:99.99</v>
      </c>
      <c r="AG100" s="4" t="str">
        <f t="shared" si="50"/>
        <v>999:99.99</v>
      </c>
      <c r="AH100" s="4">
        <f t="shared" si="62"/>
        <v>0</v>
      </c>
      <c r="AI100" s="4">
        <f t="shared" si="51"/>
        <v>0</v>
      </c>
      <c r="AJ100" s="4">
        <f t="shared" si="52"/>
        <v>0</v>
      </c>
      <c r="AK100" s="4" t="str">
        <f t="shared" si="53"/>
        <v/>
      </c>
      <c r="AL100" s="4" t="str">
        <f t="shared" si="63"/>
        <v/>
      </c>
      <c r="AM100" s="4" t="str">
        <f t="shared" si="64"/>
        <v/>
      </c>
      <c r="AR100" s="6">
        <f t="shared" si="54"/>
        <v>0</v>
      </c>
      <c r="AS100" s="6" t="str">
        <f t="shared" si="55"/>
        <v/>
      </c>
    </row>
    <row r="101" spans="1:45" ht="17.25" customHeight="1" x14ac:dyDescent="0.15">
      <c r="A101" s="35" t="str">
        <f t="shared" si="56"/>
        <v/>
      </c>
      <c r="B101" s="81"/>
      <c r="C101" s="78"/>
      <c r="D101" s="78"/>
      <c r="E101" s="78"/>
      <c r="F101" s="78"/>
      <c r="G101" s="47"/>
      <c r="H101" s="82"/>
      <c r="I101" s="47"/>
      <c r="J101" s="82"/>
      <c r="K101" s="47"/>
      <c r="L101" s="82"/>
      <c r="M101" s="86" t="str">
        <f t="shared" ref="M101:M128" si="67">IF(B101="","",DATEDIF(B101,$T$1,"Y") )</f>
        <v/>
      </c>
      <c r="N101" s="89" t="str">
        <f t="shared" si="41"/>
        <v/>
      </c>
      <c r="O101" s="89" t="str">
        <f>IF(ISERROR(VLOOKUP(AK101,AN$7:$AO$42,2,0)),"",VLOOKUP(AK101,AN$7:$AO$42,2,0))</f>
        <v/>
      </c>
      <c r="P101" s="75"/>
      <c r="Q101" s="4">
        <f t="shared" si="57"/>
        <v>0</v>
      </c>
      <c r="R101" s="4">
        <f t="shared" si="65"/>
        <v>0</v>
      </c>
      <c r="S101" s="4" t="str">
        <f t="shared" si="66"/>
        <v/>
      </c>
      <c r="T101" s="4" t="str">
        <f t="shared" si="42"/>
        <v/>
      </c>
      <c r="U101" s="11">
        <f t="shared" si="58"/>
        <v>0</v>
      </c>
      <c r="V101" s="4" t="str">
        <f t="shared" si="43"/>
        <v/>
      </c>
      <c r="W101" s="4">
        <v>5</v>
      </c>
      <c r="X101" s="4" t="str">
        <f t="shared" si="61"/>
        <v xml:space="preserve"> </v>
      </c>
      <c r="Y101" s="4" t="str">
        <f t="shared" ref="Y101:Y128" si="68">IF(G101="","",VLOOKUP(G101,$AR$9:$AS$21,2,0))</f>
        <v/>
      </c>
      <c r="Z101" s="4" t="str">
        <f t="shared" ref="Z101:Z128" si="69">IF(I101="","",VLOOKUP(I101,$AR$9:$AS$21,2,0))</f>
        <v/>
      </c>
      <c r="AA101" s="4" t="str">
        <f t="shared" ref="AA101:AA128" si="70">IF(K101="","",VLOOKUP(K101,$AR$9:$AS$21,2,0))</f>
        <v/>
      </c>
      <c r="AB101" s="4" t="str">
        <f t="shared" ref="AB101:AB128" si="71">IF(G101="","",VALUE(LEFT(G101,3)))</f>
        <v/>
      </c>
      <c r="AC101" s="4" t="str">
        <f t="shared" ref="AC101:AC128" si="72">IF(I101="","",VALUE(LEFT(I101,3)))</f>
        <v/>
      </c>
      <c r="AD101" s="4" t="str">
        <f t="shared" ref="AD101:AD128" si="73">IF(K101="","",VALUE(LEFT(K101,3)))</f>
        <v/>
      </c>
      <c r="AE101" s="4" t="str">
        <f t="shared" ref="AE101:AE128" si="74">IF(H101="","999:99.99"," "&amp;LEFT(RIGHT("  "&amp;TEXT(H101,"0.00"),7),2)&amp;":"&amp;RIGHT(TEXT(H101,"0.00"),5))</f>
        <v>999:99.99</v>
      </c>
      <c r="AF101" s="4" t="str">
        <f t="shared" ref="AF101:AF128" si="75">IF(J101="","999:99.99"," "&amp;LEFT(RIGHT("  "&amp;TEXT(J101,"0.00"),7),2)&amp;":"&amp;RIGHT(TEXT(J101,"0.00"),5))</f>
        <v>999:99.99</v>
      </c>
      <c r="AG101" s="4" t="str">
        <f t="shared" ref="AG101:AG128" si="76">IF(L101="","999:99.99"," "&amp;LEFT(RIGHT("  "&amp;TEXT(L101,"0.00"),7),2)&amp;":"&amp;RIGHT(TEXT(L101,"0.00"),5))</f>
        <v>999:99.99</v>
      </c>
      <c r="AH101" s="4">
        <f t="shared" si="62"/>
        <v>0</v>
      </c>
      <c r="AI101" s="4">
        <f t="shared" ref="AI101:AI128" si="77">IF(I101="",0,IF(OR(I101=G101,I101=K101),1,0))</f>
        <v>0</v>
      </c>
      <c r="AJ101" s="4">
        <f t="shared" ref="AJ101:AJ128" si="78">IF(K101="",0,IF(OR(K101=G101,K101=I101),1,0))</f>
        <v>0</v>
      </c>
      <c r="AK101" s="4" t="str">
        <f t="shared" ref="AK101:AK128" si="79">IF(B101="","",DATEDIF(B101,$T$2,"Y"))</f>
        <v/>
      </c>
      <c r="AL101" s="4" t="str">
        <f t="shared" si="63"/>
        <v/>
      </c>
      <c r="AM101" s="4" t="str">
        <f t="shared" si="64"/>
        <v/>
      </c>
      <c r="AR101" s="6">
        <f t="shared" ref="AR101:AR128" si="80">AR100+IF(T101="",0,1)</f>
        <v>0</v>
      </c>
      <c r="AS101" s="6" t="str">
        <f t="shared" ref="AS101:AS128" si="81">IF(T101="","",AR101)</f>
        <v/>
      </c>
    </row>
    <row r="102" spans="1:45" ht="17.25" customHeight="1" x14ac:dyDescent="0.15">
      <c r="A102" s="35" t="str">
        <f t="shared" si="56"/>
        <v/>
      </c>
      <c r="B102" s="81"/>
      <c r="C102" s="78"/>
      <c r="D102" s="78"/>
      <c r="E102" s="78"/>
      <c r="F102" s="78"/>
      <c r="G102" s="47"/>
      <c r="H102" s="82"/>
      <c r="I102" s="47"/>
      <c r="J102" s="82"/>
      <c r="K102" s="47"/>
      <c r="L102" s="82"/>
      <c r="M102" s="86" t="str">
        <f t="shared" si="67"/>
        <v/>
      </c>
      <c r="N102" s="89" t="str">
        <f t="shared" si="41"/>
        <v/>
      </c>
      <c r="O102" s="89" t="str">
        <f>IF(ISERROR(VLOOKUP(AK102,AN$7:$AO$42,2,0)),"",VLOOKUP(AK102,AN$7:$AO$42,2,0))</f>
        <v/>
      </c>
      <c r="P102" s="75"/>
      <c r="Q102" s="4">
        <f t="shared" si="57"/>
        <v>0</v>
      </c>
      <c r="R102" s="4">
        <f>R101+IF(T102="",0,1)</f>
        <v>0</v>
      </c>
      <c r="S102" s="4" t="str">
        <f t="shared" si="14"/>
        <v/>
      </c>
      <c r="T102" s="4" t="str">
        <f t="shared" si="42"/>
        <v/>
      </c>
      <c r="U102" s="11">
        <f t="shared" si="58"/>
        <v>0</v>
      </c>
      <c r="V102" s="4" t="str">
        <f t="shared" si="43"/>
        <v/>
      </c>
      <c r="W102" s="4">
        <v>5</v>
      </c>
      <c r="X102" s="4" t="str">
        <f t="shared" si="61"/>
        <v xml:space="preserve"> </v>
      </c>
      <c r="Y102" s="4" t="str">
        <f t="shared" si="68"/>
        <v/>
      </c>
      <c r="Z102" s="4" t="str">
        <f t="shared" si="69"/>
        <v/>
      </c>
      <c r="AA102" s="4" t="str">
        <f t="shared" si="70"/>
        <v/>
      </c>
      <c r="AB102" s="4" t="str">
        <f t="shared" si="71"/>
        <v/>
      </c>
      <c r="AC102" s="4" t="str">
        <f t="shared" si="72"/>
        <v/>
      </c>
      <c r="AD102" s="4" t="str">
        <f t="shared" si="73"/>
        <v/>
      </c>
      <c r="AE102" s="4" t="str">
        <f t="shared" si="74"/>
        <v>999:99.99</v>
      </c>
      <c r="AF102" s="4" t="str">
        <f t="shared" si="75"/>
        <v>999:99.99</v>
      </c>
      <c r="AG102" s="4" t="str">
        <f t="shared" si="76"/>
        <v>999:99.99</v>
      </c>
      <c r="AH102" s="4">
        <f t="shared" si="62"/>
        <v>0</v>
      </c>
      <c r="AI102" s="4">
        <f t="shared" si="77"/>
        <v>0</v>
      </c>
      <c r="AJ102" s="4">
        <f t="shared" si="78"/>
        <v>0</v>
      </c>
      <c r="AK102" s="4" t="str">
        <f t="shared" si="79"/>
        <v/>
      </c>
      <c r="AL102" s="4" t="str">
        <f t="shared" si="63"/>
        <v/>
      </c>
      <c r="AM102" s="4" t="str">
        <f t="shared" si="64"/>
        <v/>
      </c>
      <c r="AR102" s="6">
        <f t="shared" si="80"/>
        <v>0</v>
      </c>
      <c r="AS102" s="6" t="str">
        <f t="shared" si="81"/>
        <v/>
      </c>
    </row>
    <row r="103" spans="1:45" ht="17.25" customHeight="1" x14ac:dyDescent="0.15">
      <c r="A103" s="35" t="str">
        <f t="shared" si="56"/>
        <v/>
      </c>
      <c r="B103" s="81"/>
      <c r="C103" s="78"/>
      <c r="D103" s="78"/>
      <c r="E103" s="78"/>
      <c r="F103" s="78"/>
      <c r="G103" s="47"/>
      <c r="H103" s="82"/>
      <c r="I103" s="47"/>
      <c r="J103" s="82"/>
      <c r="K103" s="47"/>
      <c r="L103" s="82"/>
      <c r="M103" s="86" t="str">
        <f t="shared" si="67"/>
        <v/>
      </c>
      <c r="N103" s="89" t="str">
        <f t="shared" si="41"/>
        <v/>
      </c>
      <c r="O103" s="89" t="str">
        <f>IF(ISERROR(VLOOKUP(AK103,AN$7:$AO$42,2,0)),"",VLOOKUP(AK103,AN$7:$AO$42,2,0))</f>
        <v/>
      </c>
      <c r="P103" s="75"/>
      <c r="Q103" s="4">
        <f t="shared" si="57"/>
        <v>0</v>
      </c>
      <c r="R103" s="4">
        <f t="shared" si="25"/>
        <v>0</v>
      </c>
      <c r="S103" s="4" t="str">
        <f t="shared" si="14"/>
        <v/>
      </c>
      <c r="T103" s="4" t="str">
        <f t="shared" si="42"/>
        <v/>
      </c>
      <c r="U103" s="11">
        <f t="shared" si="58"/>
        <v>0</v>
      </c>
      <c r="V103" s="4" t="str">
        <f t="shared" si="43"/>
        <v/>
      </c>
      <c r="W103" s="4">
        <v>5</v>
      </c>
      <c r="X103" s="4" t="str">
        <f t="shared" si="61"/>
        <v xml:space="preserve"> </v>
      </c>
      <c r="Y103" s="4" t="str">
        <f t="shared" si="68"/>
        <v/>
      </c>
      <c r="Z103" s="4" t="str">
        <f t="shared" si="69"/>
        <v/>
      </c>
      <c r="AA103" s="4" t="str">
        <f t="shared" si="70"/>
        <v/>
      </c>
      <c r="AB103" s="4" t="str">
        <f t="shared" si="71"/>
        <v/>
      </c>
      <c r="AC103" s="4" t="str">
        <f t="shared" si="72"/>
        <v/>
      </c>
      <c r="AD103" s="4" t="str">
        <f t="shared" si="73"/>
        <v/>
      </c>
      <c r="AE103" s="4" t="str">
        <f t="shared" si="74"/>
        <v>999:99.99</v>
      </c>
      <c r="AF103" s="4" t="str">
        <f t="shared" si="75"/>
        <v>999:99.99</v>
      </c>
      <c r="AG103" s="4" t="str">
        <f t="shared" si="76"/>
        <v>999:99.99</v>
      </c>
      <c r="AH103" s="4">
        <f t="shared" si="62"/>
        <v>0</v>
      </c>
      <c r="AI103" s="4">
        <f t="shared" si="77"/>
        <v>0</v>
      </c>
      <c r="AJ103" s="4">
        <f t="shared" si="78"/>
        <v>0</v>
      </c>
      <c r="AK103" s="4" t="str">
        <f t="shared" si="79"/>
        <v/>
      </c>
      <c r="AL103" s="4" t="str">
        <f t="shared" si="63"/>
        <v/>
      </c>
      <c r="AM103" s="4" t="str">
        <f t="shared" si="64"/>
        <v/>
      </c>
      <c r="AR103" s="6">
        <f t="shared" si="80"/>
        <v>0</v>
      </c>
      <c r="AS103" s="6" t="str">
        <f t="shared" si="81"/>
        <v/>
      </c>
    </row>
    <row r="104" spans="1:45" ht="17.25" customHeight="1" x14ac:dyDescent="0.15">
      <c r="A104" s="35" t="str">
        <f t="shared" si="56"/>
        <v/>
      </c>
      <c r="B104" s="81"/>
      <c r="C104" s="78"/>
      <c r="D104" s="78"/>
      <c r="E104" s="78"/>
      <c r="F104" s="78"/>
      <c r="G104" s="47"/>
      <c r="H104" s="82"/>
      <c r="I104" s="47"/>
      <c r="J104" s="82"/>
      <c r="K104" s="47"/>
      <c r="L104" s="82"/>
      <c r="M104" s="86" t="str">
        <f t="shared" si="67"/>
        <v/>
      </c>
      <c r="N104" s="89" t="str">
        <f t="shared" si="41"/>
        <v/>
      </c>
      <c r="O104" s="89" t="str">
        <f>IF(ISERROR(VLOOKUP(AK104,AN$7:$AO$42,2,0)),"",VLOOKUP(AK104,AN$7:$AO$42,2,0))</f>
        <v/>
      </c>
      <c r="P104" s="75"/>
      <c r="Q104" s="4">
        <f t="shared" si="57"/>
        <v>0</v>
      </c>
      <c r="R104" s="4">
        <f t="shared" si="25"/>
        <v>0</v>
      </c>
      <c r="S104" s="4" t="str">
        <f t="shared" si="14"/>
        <v/>
      </c>
      <c r="T104" s="4" t="str">
        <f t="shared" si="42"/>
        <v/>
      </c>
      <c r="U104" s="11">
        <f t="shared" si="58"/>
        <v>0</v>
      </c>
      <c r="V104" s="4" t="str">
        <f t="shared" si="43"/>
        <v/>
      </c>
      <c r="W104" s="4">
        <v>5</v>
      </c>
      <c r="X104" s="4" t="str">
        <f t="shared" si="61"/>
        <v xml:space="preserve"> </v>
      </c>
      <c r="Y104" s="4" t="str">
        <f t="shared" si="68"/>
        <v/>
      </c>
      <c r="Z104" s="4" t="str">
        <f t="shared" si="69"/>
        <v/>
      </c>
      <c r="AA104" s="4" t="str">
        <f t="shared" si="70"/>
        <v/>
      </c>
      <c r="AB104" s="4" t="str">
        <f t="shared" si="71"/>
        <v/>
      </c>
      <c r="AC104" s="4" t="str">
        <f t="shared" si="72"/>
        <v/>
      </c>
      <c r="AD104" s="4" t="str">
        <f t="shared" si="73"/>
        <v/>
      </c>
      <c r="AE104" s="4" t="str">
        <f t="shared" si="74"/>
        <v>999:99.99</v>
      </c>
      <c r="AF104" s="4" t="str">
        <f t="shared" si="75"/>
        <v>999:99.99</v>
      </c>
      <c r="AG104" s="4" t="str">
        <f t="shared" si="76"/>
        <v>999:99.99</v>
      </c>
      <c r="AH104" s="4">
        <f t="shared" si="62"/>
        <v>0</v>
      </c>
      <c r="AI104" s="4">
        <f t="shared" si="77"/>
        <v>0</v>
      </c>
      <c r="AJ104" s="4">
        <f t="shared" si="78"/>
        <v>0</v>
      </c>
      <c r="AK104" s="4" t="str">
        <f t="shared" si="79"/>
        <v/>
      </c>
      <c r="AL104" s="4" t="str">
        <f t="shared" si="63"/>
        <v/>
      </c>
      <c r="AM104" s="4" t="str">
        <f t="shared" si="64"/>
        <v/>
      </c>
      <c r="AR104" s="6">
        <f t="shared" si="80"/>
        <v>0</v>
      </c>
      <c r="AS104" s="6" t="str">
        <f t="shared" si="81"/>
        <v/>
      </c>
    </row>
    <row r="105" spans="1:45" ht="17.25" customHeight="1" x14ac:dyDescent="0.15">
      <c r="A105" s="35" t="str">
        <f t="shared" si="56"/>
        <v/>
      </c>
      <c r="B105" s="81"/>
      <c r="C105" s="78"/>
      <c r="D105" s="78"/>
      <c r="E105" s="78"/>
      <c r="F105" s="78"/>
      <c r="G105" s="47"/>
      <c r="H105" s="82"/>
      <c r="I105" s="47"/>
      <c r="J105" s="82"/>
      <c r="K105" s="47"/>
      <c r="L105" s="82"/>
      <c r="M105" s="86" t="str">
        <f t="shared" si="67"/>
        <v/>
      </c>
      <c r="N105" s="89" t="str">
        <f t="shared" si="41"/>
        <v/>
      </c>
      <c r="O105" s="89" t="str">
        <f>IF(ISERROR(VLOOKUP(AK105,AN$7:$AO$42,2,0)),"",VLOOKUP(AK105,AN$7:$AO$42,2,0))</f>
        <v/>
      </c>
      <c r="P105" s="75"/>
      <c r="Q105" s="4">
        <f t="shared" si="57"/>
        <v>0</v>
      </c>
      <c r="R105" s="4">
        <f t="shared" si="25"/>
        <v>0</v>
      </c>
      <c r="S105" s="4" t="str">
        <f t="shared" si="14"/>
        <v/>
      </c>
      <c r="T105" s="4" t="str">
        <f t="shared" si="42"/>
        <v/>
      </c>
      <c r="U105" s="11">
        <f t="shared" si="58"/>
        <v>0</v>
      </c>
      <c r="V105" s="4" t="str">
        <f t="shared" si="43"/>
        <v/>
      </c>
      <c r="W105" s="4">
        <v>5</v>
      </c>
      <c r="X105" s="4" t="str">
        <f t="shared" si="61"/>
        <v xml:space="preserve"> </v>
      </c>
      <c r="Y105" s="4" t="str">
        <f t="shared" si="68"/>
        <v/>
      </c>
      <c r="Z105" s="4" t="str">
        <f t="shared" si="69"/>
        <v/>
      </c>
      <c r="AA105" s="4" t="str">
        <f t="shared" si="70"/>
        <v/>
      </c>
      <c r="AB105" s="4" t="str">
        <f t="shared" si="71"/>
        <v/>
      </c>
      <c r="AC105" s="4" t="str">
        <f t="shared" si="72"/>
        <v/>
      </c>
      <c r="AD105" s="4" t="str">
        <f t="shared" si="73"/>
        <v/>
      </c>
      <c r="AE105" s="4" t="str">
        <f t="shared" si="74"/>
        <v>999:99.99</v>
      </c>
      <c r="AF105" s="4" t="str">
        <f t="shared" si="75"/>
        <v>999:99.99</v>
      </c>
      <c r="AG105" s="4" t="str">
        <f t="shared" si="76"/>
        <v>999:99.99</v>
      </c>
      <c r="AH105" s="4">
        <f t="shared" si="62"/>
        <v>0</v>
      </c>
      <c r="AI105" s="4">
        <f t="shared" si="77"/>
        <v>0</v>
      </c>
      <c r="AJ105" s="4">
        <f t="shared" si="78"/>
        <v>0</v>
      </c>
      <c r="AK105" s="4" t="str">
        <f t="shared" si="79"/>
        <v/>
      </c>
      <c r="AL105" s="4" t="str">
        <f t="shared" si="63"/>
        <v/>
      </c>
      <c r="AM105" s="4" t="str">
        <f t="shared" si="64"/>
        <v/>
      </c>
      <c r="AR105" s="6">
        <f t="shared" si="80"/>
        <v>0</v>
      </c>
      <c r="AS105" s="6" t="str">
        <f t="shared" si="81"/>
        <v/>
      </c>
    </row>
    <row r="106" spans="1:45" ht="17.25" customHeight="1" x14ac:dyDescent="0.15">
      <c r="A106" s="35" t="str">
        <f t="shared" si="56"/>
        <v/>
      </c>
      <c r="B106" s="81"/>
      <c r="C106" s="78"/>
      <c r="D106" s="78"/>
      <c r="E106" s="78"/>
      <c r="F106" s="78"/>
      <c r="G106" s="47"/>
      <c r="H106" s="82"/>
      <c r="I106" s="47"/>
      <c r="J106" s="82"/>
      <c r="K106" s="47"/>
      <c r="L106" s="82"/>
      <c r="M106" s="86" t="str">
        <f t="shared" si="67"/>
        <v/>
      </c>
      <c r="N106" s="89" t="str">
        <f t="shared" si="41"/>
        <v/>
      </c>
      <c r="O106" s="89" t="str">
        <f>IF(ISERROR(VLOOKUP(AK106,AN$7:$AO$42,2,0)),"",VLOOKUP(AK106,AN$7:$AO$42,2,0))</f>
        <v/>
      </c>
      <c r="P106" s="75"/>
      <c r="Q106" s="4">
        <f t="shared" si="57"/>
        <v>0</v>
      </c>
      <c r="R106" s="4">
        <f t="shared" si="25"/>
        <v>0</v>
      </c>
      <c r="S106" s="4" t="str">
        <f t="shared" si="14"/>
        <v/>
      </c>
      <c r="T106" s="4" t="str">
        <f t="shared" si="42"/>
        <v/>
      </c>
      <c r="U106" s="11">
        <f t="shared" si="58"/>
        <v>0</v>
      </c>
      <c r="V106" s="4" t="str">
        <f t="shared" si="43"/>
        <v/>
      </c>
      <c r="W106" s="4">
        <v>5</v>
      </c>
      <c r="X106" s="4" t="str">
        <f t="shared" si="61"/>
        <v xml:space="preserve"> </v>
      </c>
      <c r="Y106" s="4" t="str">
        <f t="shared" si="68"/>
        <v/>
      </c>
      <c r="Z106" s="4" t="str">
        <f t="shared" si="69"/>
        <v/>
      </c>
      <c r="AA106" s="4" t="str">
        <f t="shared" si="70"/>
        <v/>
      </c>
      <c r="AB106" s="4" t="str">
        <f t="shared" si="71"/>
        <v/>
      </c>
      <c r="AC106" s="4" t="str">
        <f t="shared" si="72"/>
        <v/>
      </c>
      <c r="AD106" s="4" t="str">
        <f t="shared" si="73"/>
        <v/>
      </c>
      <c r="AE106" s="4" t="str">
        <f t="shared" si="74"/>
        <v>999:99.99</v>
      </c>
      <c r="AF106" s="4" t="str">
        <f t="shared" si="75"/>
        <v>999:99.99</v>
      </c>
      <c r="AG106" s="4" t="str">
        <f t="shared" si="76"/>
        <v>999:99.99</v>
      </c>
      <c r="AH106" s="4">
        <f t="shared" si="62"/>
        <v>0</v>
      </c>
      <c r="AI106" s="4">
        <f t="shared" si="77"/>
        <v>0</v>
      </c>
      <c r="AJ106" s="4">
        <f t="shared" si="78"/>
        <v>0</v>
      </c>
      <c r="AK106" s="4" t="str">
        <f t="shared" si="79"/>
        <v/>
      </c>
      <c r="AL106" s="4" t="str">
        <f t="shared" si="63"/>
        <v/>
      </c>
      <c r="AM106" s="4" t="str">
        <f t="shared" si="64"/>
        <v/>
      </c>
      <c r="AR106" s="6">
        <f t="shared" si="80"/>
        <v>0</v>
      </c>
      <c r="AS106" s="6" t="str">
        <f t="shared" si="81"/>
        <v/>
      </c>
    </row>
    <row r="107" spans="1:45" ht="17.25" customHeight="1" x14ac:dyDescent="0.15">
      <c r="A107" s="35" t="str">
        <f t="shared" si="56"/>
        <v/>
      </c>
      <c r="B107" s="81"/>
      <c r="C107" s="78"/>
      <c r="D107" s="78"/>
      <c r="E107" s="78"/>
      <c r="F107" s="78"/>
      <c r="G107" s="47"/>
      <c r="H107" s="82"/>
      <c r="I107" s="47"/>
      <c r="J107" s="82"/>
      <c r="K107" s="47"/>
      <c r="L107" s="82"/>
      <c r="M107" s="86" t="str">
        <f t="shared" si="67"/>
        <v/>
      </c>
      <c r="N107" s="89" t="str">
        <f t="shared" si="41"/>
        <v/>
      </c>
      <c r="O107" s="89" t="str">
        <f>IF(ISERROR(VLOOKUP(AK107,AN$7:$AO$42,2,0)),"",VLOOKUP(AK107,AN$7:$AO$42,2,0))</f>
        <v/>
      </c>
      <c r="P107" s="75"/>
      <c r="Q107" s="4">
        <f t="shared" si="57"/>
        <v>0</v>
      </c>
      <c r="R107" s="4">
        <f t="shared" ref="R107:R128" si="82">R106+IF(T107="",0,1)</f>
        <v>0</v>
      </c>
      <c r="S107" s="4" t="str">
        <f t="shared" si="14"/>
        <v/>
      </c>
      <c r="T107" s="4" t="str">
        <f t="shared" si="42"/>
        <v/>
      </c>
      <c r="U107" s="11">
        <f t="shared" si="58"/>
        <v>0</v>
      </c>
      <c r="V107" s="4" t="str">
        <f t="shared" si="43"/>
        <v/>
      </c>
      <c r="W107" s="4">
        <v>5</v>
      </c>
      <c r="X107" s="4" t="str">
        <f t="shared" si="61"/>
        <v xml:space="preserve"> </v>
      </c>
      <c r="Y107" s="4" t="str">
        <f t="shared" si="68"/>
        <v/>
      </c>
      <c r="Z107" s="4" t="str">
        <f t="shared" si="69"/>
        <v/>
      </c>
      <c r="AA107" s="4" t="str">
        <f t="shared" si="70"/>
        <v/>
      </c>
      <c r="AB107" s="4" t="str">
        <f t="shared" si="71"/>
        <v/>
      </c>
      <c r="AC107" s="4" t="str">
        <f t="shared" si="72"/>
        <v/>
      </c>
      <c r="AD107" s="4" t="str">
        <f t="shared" si="73"/>
        <v/>
      </c>
      <c r="AE107" s="4" t="str">
        <f t="shared" si="74"/>
        <v>999:99.99</v>
      </c>
      <c r="AF107" s="4" t="str">
        <f t="shared" si="75"/>
        <v>999:99.99</v>
      </c>
      <c r="AG107" s="4" t="str">
        <f t="shared" si="76"/>
        <v>999:99.99</v>
      </c>
      <c r="AH107" s="4">
        <f t="shared" si="62"/>
        <v>0</v>
      </c>
      <c r="AI107" s="4">
        <f t="shared" si="77"/>
        <v>0</v>
      </c>
      <c r="AJ107" s="4">
        <f t="shared" si="78"/>
        <v>0</v>
      </c>
      <c r="AK107" s="4" t="str">
        <f t="shared" si="79"/>
        <v/>
      </c>
      <c r="AL107" s="4" t="str">
        <f t="shared" si="63"/>
        <v/>
      </c>
      <c r="AM107" s="4" t="str">
        <f t="shared" si="64"/>
        <v/>
      </c>
      <c r="AR107" s="6">
        <f t="shared" si="80"/>
        <v>0</v>
      </c>
      <c r="AS107" s="6" t="str">
        <f t="shared" si="81"/>
        <v/>
      </c>
    </row>
    <row r="108" spans="1:45" ht="17.25" customHeight="1" x14ac:dyDescent="0.15">
      <c r="A108" s="35" t="str">
        <f t="shared" si="56"/>
        <v/>
      </c>
      <c r="B108" s="81"/>
      <c r="C108" s="78"/>
      <c r="D108" s="78"/>
      <c r="E108" s="78"/>
      <c r="F108" s="78"/>
      <c r="G108" s="47"/>
      <c r="H108" s="82"/>
      <c r="I108" s="47"/>
      <c r="J108" s="82"/>
      <c r="K108" s="47"/>
      <c r="L108" s="82"/>
      <c r="M108" s="86" t="str">
        <f t="shared" si="67"/>
        <v/>
      </c>
      <c r="N108" s="89" t="str">
        <f t="shared" si="41"/>
        <v/>
      </c>
      <c r="O108" s="89" t="str">
        <f>IF(ISERROR(VLOOKUP(AK108,AN$7:$AO$42,2,0)),"",VLOOKUP(AK108,AN$7:$AO$42,2,0))</f>
        <v/>
      </c>
      <c r="P108" s="75"/>
      <c r="Q108" s="4">
        <f t="shared" si="57"/>
        <v>0</v>
      </c>
      <c r="R108" s="4">
        <f t="shared" si="82"/>
        <v>0</v>
      </c>
      <c r="S108" s="4" t="str">
        <f t="shared" si="14"/>
        <v/>
      </c>
      <c r="T108" s="4" t="str">
        <f t="shared" si="42"/>
        <v/>
      </c>
      <c r="U108" s="11">
        <f t="shared" si="58"/>
        <v>0</v>
      </c>
      <c r="V108" s="4" t="str">
        <f t="shared" si="43"/>
        <v/>
      </c>
      <c r="W108" s="4">
        <v>5</v>
      </c>
      <c r="X108" s="4" t="str">
        <f t="shared" si="61"/>
        <v xml:space="preserve"> </v>
      </c>
      <c r="Y108" s="4" t="str">
        <f t="shared" si="68"/>
        <v/>
      </c>
      <c r="Z108" s="4" t="str">
        <f t="shared" si="69"/>
        <v/>
      </c>
      <c r="AA108" s="4" t="str">
        <f t="shared" si="70"/>
        <v/>
      </c>
      <c r="AB108" s="4" t="str">
        <f t="shared" si="71"/>
        <v/>
      </c>
      <c r="AC108" s="4" t="str">
        <f t="shared" si="72"/>
        <v/>
      </c>
      <c r="AD108" s="4" t="str">
        <f t="shared" si="73"/>
        <v/>
      </c>
      <c r="AE108" s="4" t="str">
        <f t="shared" si="74"/>
        <v>999:99.99</v>
      </c>
      <c r="AF108" s="4" t="str">
        <f t="shared" si="75"/>
        <v>999:99.99</v>
      </c>
      <c r="AG108" s="4" t="str">
        <f t="shared" si="76"/>
        <v>999:99.99</v>
      </c>
      <c r="AH108" s="4">
        <f t="shared" si="62"/>
        <v>0</v>
      </c>
      <c r="AI108" s="4">
        <f t="shared" si="77"/>
        <v>0</v>
      </c>
      <c r="AJ108" s="4">
        <f t="shared" si="78"/>
        <v>0</v>
      </c>
      <c r="AK108" s="4" t="str">
        <f t="shared" si="79"/>
        <v/>
      </c>
      <c r="AL108" s="4" t="str">
        <f t="shared" si="63"/>
        <v/>
      </c>
      <c r="AM108" s="4" t="str">
        <f t="shared" si="64"/>
        <v/>
      </c>
      <c r="AR108" s="6">
        <f t="shared" si="80"/>
        <v>0</v>
      </c>
      <c r="AS108" s="6" t="str">
        <f t="shared" si="81"/>
        <v/>
      </c>
    </row>
    <row r="109" spans="1:45" ht="17.25" customHeight="1" x14ac:dyDescent="0.15">
      <c r="A109" s="35" t="str">
        <f t="shared" si="56"/>
        <v/>
      </c>
      <c r="B109" s="81"/>
      <c r="C109" s="78"/>
      <c r="D109" s="78"/>
      <c r="E109" s="78"/>
      <c r="F109" s="78"/>
      <c r="G109" s="47"/>
      <c r="H109" s="82"/>
      <c r="I109" s="47"/>
      <c r="J109" s="82"/>
      <c r="K109" s="47"/>
      <c r="L109" s="82"/>
      <c r="M109" s="86" t="str">
        <f t="shared" si="67"/>
        <v/>
      </c>
      <c r="N109" s="89" t="str">
        <f t="shared" si="41"/>
        <v/>
      </c>
      <c r="O109" s="89" t="str">
        <f>IF(ISERROR(VLOOKUP(AK109,AN$7:$AO$42,2,0)),"",VLOOKUP(AK109,AN$7:$AO$42,2,0))</f>
        <v/>
      </c>
      <c r="P109" s="75"/>
      <c r="Q109" s="4">
        <f t="shared" si="57"/>
        <v>0</v>
      </c>
      <c r="R109" s="4">
        <f t="shared" si="82"/>
        <v>0</v>
      </c>
      <c r="S109" s="4" t="str">
        <f t="shared" si="14"/>
        <v/>
      </c>
      <c r="T109" s="4" t="str">
        <f t="shared" si="42"/>
        <v/>
      </c>
      <c r="U109" s="11">
        <f t="shared" si="58"/>
        <v>0</v>
      </c>
      <c r="V109" s="4" t="str">
        <f t="shared" si="43"/>
        <v/>
      </c>
      <c r="W109" s="4">
        <v>5</v>
      </c>
      <c r="X109" s="4" t="str">
        <f t="shared" si="61"/>
        <v xml:space="preserve"> </v>
      </c>
      <c r="Y109" s="4" t="str">
        <f t="shared" si="68"/>
        <v/>
      </c>
      <c r="Z109" s="4" t="str">
        <f t="shared" si="69"/>
        <v/>
      </c>
      <c r="AA109" s="4" t="str">
        <f t="shared" si="70"/>
        <v/>
      </c>
      <c r="AB109" s="4" t="str">
        <f t="shared" si="71"/>
        <v/>
      </c>
      <c r="AC109" s="4" t="str">
        <f t="shared" si="72"/>
        <v/>
      </c>
      <c r="AD109" s="4" t="str">
        <f t="shared" si="73"/>
        <v/>
      </c>
      <c r="AE109" s="4" t="str">
        <f t="shared" si="74"/>
        <v>999:99.99</v>
      </c>
      <c r="AF109" s="4" t="str">
        <f t="shared" si="75"/>
        <v>999:99.99</v>
      </c>
      <c r="AG109" s="4" t="str">
        <f t="shared" si="76"/>
        <v>999:99.99</v>
      </c>
      <c r="AH109" s="4">
        <f t="shared" si="62"/>
        <v>0</v>
      </c>
      <c r="AI109" s="4">
        <f t="shared" si="77"/>
        <v>0</v>
      </c>
      <c r="AJ109" s="4">
        <f t="shared" si="78"/>
        <v>0</v>
      </c>
      <c r="AK109" s="4" t="str">
        <f t="shared" si="79"/>
        <v/>
      </c>
      <c r="AL109" s="4" t="str">
        <f t="shared" si="63"/>
        <v/>
      </c>
      <c r="AM109" s="4" t="str">
        <f t="shared" si="64"/>
        <v/>
      </c>
      <c r="AR109" s="6">
        <f t="shared" si="80"/>
        <v>0</v>
      </c>
      <c r="AS109" s="6" t="str">
        <f t="shared" si="81"/>
        <v/>
      </c>
    </row>
    <row r="110" spans="1:45" ht="17.25" customHeight="1" x14ac:dyDescent="0.15">
      <c r="A110" s="35" t="str">
        <f t="shared" si="56"/>
        <v/>
      </c>
      <c r="B110" s="81"/>
      <c r="C110" s="78"/>
      <c r="D110" s="78"/>
      <c r="E110" s="78"/>
      <c r="F110" s="78"/>
      <c r="G110" s="47"/>
      <c r="H110" s="82"/>
      <c r="I110" s="47"/>
      <c r="J110" s="82"/>
      <c r="K110" s="47"/>
      <c r="L110" s="82"/>
      <c r="M110" s="86" t="str">
        <f t="shared" si="67"/>
        <v/>
      </c>
      <c r="N110" s="89" t="str">
        <f t="shared" si="41"/>
        <v/>
      </c>
      <c r="O110" s="89" t="str">
        <f>IF(ISERROR(VLOOKUP(AK110,AN$7:$AO$42,2,0)),"",VLOOKUP(AK110,AN$7:$AO$42,2,0))</f>
        <v/>
      </c>
      <c r="P110" s="75"/>
      <c r="Q110" s="4">
        <f t="shared" si="57"/>
        <v>0</v>
      </c>
      <c r="R110" s="4">
        <f t="shared" si="82"/>
        <v>0</v>
      </c>
      <c r="S110" s="4" t="str">
        <f t="shared" si="14"/>
        <v/>
      </c>
      <c r="T110" s="4" t="str">
        <f t="shared" si="42"/>
        <v/>
      </c>
      <c r="U110" s="11">
        <f t="shared" si="58"/>
        <v>0</v>
      </c>
      <c r="V110" s="4" t="str">
        <f t="shared" si="43"/>
        <v/>
      </c>
      <c r="W110" s="4">
        <v>5</v>
      </c>
      <c r="X110" s="4" t="str">
        <f t="shared" si="61"/>
        <v xml:space="preserve"> </v>
      </c>
      <c r="Y110" s="4" t="str">
        <f t="shared" si="68"/>
        <v/>
      </c>
      <c r="Z110" s="4" t="str">
        <f t="shared" si="69"/>
        <v/>
      </c>
      <c r="AA110" s="4" t="str">
        <f t="shared" si="70"/>
        <v/>
      </c>
      <c r="AB110" s="4" t="str">
        <f t="shared" si="71"/>
        <v/>
      </c>
      <c r="AC110" s="4" t="str">
        <f t="shared" si="72"/>
        <v/>
      </c>
      <c r="AD110" s="4" t="str">
        <f t="shared" si="73"/>
        <v/>
      </c>
      <c r="AE110" s="4" t="str">
        <f t="shared" si="74"/>
        <v>999:99.99</v>
      </c>
      <c r="AF110" s="4" t="str">
        <f t="shared" si="75"/>
        <v>999:99.99</v>
      </c>
      <c r="AG110" s="4" t="str">
        <f t="shared" si="76"/>
        <v>999:99.99</v>
      </c>
      <c r="AH110" s="4">
        <f t="shared" si="62"/>
        <v>0</v>
      </c>
      <c r="AI110" s="4">
        <f t="shared" si="77"/>
        <v>0</v>
      </c>
      <c r="AJ110" s="4">
        <f t="shared" si="78"/>
        <v>0</v>
      </c>
      <c r="AK110" s="4" t="str">
        <f t="shared" si="79"/>
        <v/>
      </c>
      <c r="AL110" s="4" t="str">
        <f t="shared" si="63"/>
        <v/>
      </c>
      <c r="AM110" s="4" t="str">
        <f t="shared" si="64"/>
        <v/>
      </c>
      <c r="AR110" s="6">
        <f t="shared" si="80"/>
        <v>0</v>
      </c>
      <c r="AS110" s="6" t="str">
        <f t="shared" si="81"/>
        <v/>
      </c>
    </row>
    <row r="111" spans="1:45" ht="17.25" customHeight="1" x14ac:dyDescent="0.15">
      <c r="A111" s="35" t="str">
        <f t="shared" si="56"/>
        <v/>
      </c>
      <c r="B111" s="81"/>
      <c r="C111" s="78"/>
      <c r="D111" s="78"/>
      <c r="E111" s="78"/>
      <c r="F111" s="78"/>
      <c r="G111" s="47"/>
      <c r="H111" s="82"/>
      <c r="I111" s="47"/>
      <c r="J111" s="82"/>
      <c r="K111" s="47"/>
      <c r="L111" s="82"/>
      <c r="M111" s="86" t="str">
        <f t="shared" si="67"/>
        <v/>
      </c>
      <c r="N111" s="89" t="str">
        <f t="shared" si="41"/>
        <v/>
      </c>
      <c r="O111" s="89" t="str">
        <f>IF(ISERROR(VLOOKUP(AK111,AN$7:$AO$42,2,0)),"",VLOOKUP(AK111,AN$7:$AO$42,2,0))</f>
        <v/>
      </c>
      <c r="P111" s="75"/>
      <c r="Q111" s="4">
        <f t="shared" si="57"/>
        <v>0</v>
      </c>
      <c r="R111" s="4">
        <f t="shared" si="82"/>
        <v>0</v>
      </c>
      <c r="S111" s="4" t="str">
        <f t="shared" si="14"/>
        <v/>
      </c>
      <c r="T111" s="4" t="str">
        <f t="shared" si="42"/>
        <v/>
      </c>
      <c r="U111" s="11">
        <f t="shared" si="58"/>
        <v>0</v>
      </c>
      <c r="V111" s="4" t="str">
        <f t="shared" si="43"/>
        <v/>
      </c>
      <c r="W111" s="4">
        <v>5</v>
      </c>
      <c r="X111" s="4" t="str">
        <f t="shared" si="61"/>
        <v xml:space="preserve"> </v>
      </c>
      <c r="Y111" s="4" t="str">
        <f t="shared" si="68"/>
        <v/>
      </c>
      <c r="Z111" s="4" t="str">
        <f t="shared" si="69"/>
        <v/>
      </c>
      <c r="AA111" s="4" t="str">
        <f t="shared" si="70"/>
        <v/>
      </c>
      <c r="AB111" s="4" t="str">
        <f t="shared" si="71"/>
        <v/>
      </c>
      <c r="AC111" s="4" t="str">
        <f t="shared" si="72"/>
        <v/>
      </c>
      <c r="AD111" s="4" t="str">
        <f t="shared" si="73"/>
        <v/>
      </c>
      <c r="AE111" s="4" t="str">
        <f t="shared" si="74"/>
        <v>999:99.99</v>
      </c>
      <c r="AF111" s="4" t="str">
        <f t="shared" si="75"/>
        <v>999:99.99</v>
      </c>
      <c r="AG111" s="4" t="str">
        <f t="shared" si="76"/>
        <v>999:99.99</v>
      </c>
      <c r="AH111" s="4">
        <f t="shared" si="62"/>
        <v>0</v>
      </c>
      <c r="AI111" s="4">
        <f t="shared" si="77"/>
        <v>0</v>
      </c>
      <c r="AJ111" s="4">
        <f t="shared" si="78"/>
        <v>0</v>
      </c>
      <c r="AK111" s="4" t="str">
        <f t="shared" si="79"/>
        <v/>
      </c>
      <c r="AL111" s="4" t="str">
        <f t="shared" si="63"/>
        <v/>
      </c>
      <c r="AM111" s="4" t="str">
        <f t="shared" si="64"/>
        <v/>
      </c>
      <c r="AR111" s="6">
        <f t="shared" si="80"/>
        <v>0</v>
      </c>
      <c r="AS111" s="6" t="str">
        <f t="shared" si="81"/>
        <v/>
      </c>
    </row>
    <row r="112" spans="1:45" ht="17.25" customHeight="1" x14ac:dyDescent="0.15">
      <c r="A112" s="35" t="str">
        <f t="shared" si="56"/>
        <v/>
      </c>
      <c r="B112" s="81"/>
      <c r="C112" s="78"/>
      <c r="D112" s="78"/>
      <c r="E112" s="78"/>
      <c r="F112" s="78"/>
      <c r="G112" s="47"/>
      <c r="H112" s="82"/>
      <c r="I112" s="47"/>
      <c r="J112" s="82"/>
      <c r="K112" s="47"/>
      <c r="L112" s="82"/>
      <c r="M112" s="86" t="str">
        <f t="shared" si="67"/>
        <v/>
      </c>
      <c r="N112" s="89" t="str">
        <f t="shared" si="41"/>
        <v/>
      </c>
      <c r="O112" s="89" t="str">
        <f>IF(ISERROR(VLOOKUP(AK112,AN$7:$AO$42,2,0)),"",VLOOKUP(AK112,AN$7:$AO$42,2,0))</f>
        <v/>
      </c>
      <c r="P112" s="75"/>
      <c r="Q112" s="4">
        <f t="shared" si="57"/>
        <v>0</v>
      </c>
      <c r="R112" s="4">
        <f t="shared" si="82"/>
        <v>0</v>
      </c>
      <c r="S112" s="4" t="str">
        <f t="shared" ref="S112:S128" si="83">IF(T112="","",R112)</f>
        <v/>
      </c>
      <c r="T112" s="4" t="str">
        <f t="shared" si="42"/>
        <v/>
      </c>
      <c r="U112" s="11">
        <f t="shared" si="58"/>
        <v>0</v>
      </c>
      <c r="V112" s="4" t="str">
        <f t="shared" si="43"/>
        <v/>
      </c>
      <c r="W112" s="4">
        <v>5</v>
      </c>
      <c r="X112" s="4" t="str">
        <f t="shared" si="61"/>
        <v xml:space="preserve"> </v>
      </c>
      <c r="Y112" s="4" t="str">
        <f t="shared" si="68"/>
        <v/>
      </c>
      <c r="Z112" s="4" t="str">
        <f t="shared" si="69"/>
        <v/>
      </c>
      <c r="AA112" s="4" t="str">
        <f t="shared" si="70"/>
        <v/>
      </c>
      <c r="AB112" s="4" t="str">
        <f t="shared" si="71"/>
        <v/>
      </c>
      <c r="AC112" s="4" t="str">
        <f t="shared" si="72"/>
        <v/>
      </c>
      <c r="AD112" s="4" t="str">
        <f t="shared" si="73"/>
        <v/>
      </c>
      <c r="AE112" s="4" t="str">
        <f t="shared" si="74"/>
        <v>999:99.99</v>
      </c>
      <c r="AF112" s="4" t="str">
        <f t="shared" si="75"/>
        <v>999:99.99</v>
      </c>
      <c r="AG112" s="4" t="str">
        <f t="shared" si="76"/>
        <v>999:99.99</v>
      </c>
      <c r="AH112" s="4">
        <f t="shared" si="62"/>
        <v>0</v>
      </c>
      <c r="AI112" s="4">
        <f t="shared" si="77"/>
        <v>0</v>
      </c>
      <c r="AJ112" s="4">
        <f t="shared" si="78"/>
        <v>0</v>
      </c>
      <c r="AK112" s="4" t="str">
        <f t="shared" si="79"/>
        <v/>
      </c>
      <c r="AL112" s="4" t="str">
        <f t="shared" si="63"/>
        <v/>
      </c>
      <c r="AM112" s="4" t="str">
        <f t="shared" si="64"/>
        <v/>
      </c>
      <c r="AR112" s="6">
        <f t="shared" si="80"/>
        <v>0</v>
      </c>
      <c r="AS112" s="6" t="str">
        <f t="shared" si="81"/>
        <v/>
      </c>
    </row>
    <row r="113" spans="1:45" ht="17.25" customHeight="1" x14ac:dyDescent="0.15">
      <c r="A113" s="35" t="str">
        <f t="shared" si="56"/>
        <v/>
      </c>
      <c r="B113" s="81"/>
      <c r="C113" s="78"/>
      <c r="D113" s="78"/>
      <c r="E113" s="78"/>
      <c r="F113" s="78"/>
      <c r="G113" s="47"/>
      <c r="H113" s="82"/>
      <c r="I113" s="47"/>
      <c r="J113" s="82"/>
      <c r="K113" s="47"/>
      <c r="L113" s="82"/>
      <c r="M113" s="86" t="str">
        <f t="shared" si="67"/>
        <v/>
      </c>
      <c r="N113" s="89" t="str">
        <f t="shared" si="41"/>
        <v/>
      </c>
      <c r="O113" s="89" t="str">
        <f>IF(ISERROR(VLOOKUP(AK113,AN$7:$AO$42,2,0)),"",VLOOKUP(AK113,AN$7:$AO$42,2,0))</f>
        <v/>
      </c>
      <c r="P113" s="75"/>
      <c r="Q113" s="4">
        <f t="shared" si="57"/>
        <v>0</v>
      </c>
      <c r="R113" s="4">
        <f t="shared" si="82"/>
        <v>0</v>
      </c>
      <c r="S113" s="4" t="str">
        <f t="shared" si="83"/>
        <v/>
      </c>
      <c r="T113" s="4" t="str">
        <f t="shared" si="42"/>
        <v/>
      </c>
      <c r="U113" s="11">
        <f t="shared" si="58"/>
        <v>0</v>
      </c>
      <c r="V113" s="4" t="str">
        <f t="shared" si="43"/>
        <v/>
      </c>
      <c r="W113" s="4">
        <v>5</v>
      </c>
      <c r="X113" s="4" t="str">
        <f t="shared" si="61"/>
        <v xml:space="preserve"> </v>
      </c>
      <c r="Y113" s="4" t="str">
        <f t="shared" si="68"/>
        <v/>
      </c>
      <c r="Z113" s="4" t="str">
        <f t="shared" si="69"/>
        <v/>
      </c>
      <c r="AA113" s="4" t="str">
        <f t="shared" si="70"/>
        <v/>
      </c>
      <c r="AB113" s="4" t="str">
        <f t="shared" si="71"/>
        <v/>
      </c>
      <c r="AC113" s="4" t="str">
        <f t="shared" si="72"/>
        <v/>
      </c>
      <c r="AD113" s="4" t="str">
        <f t="shared" si="73"/>
        <v/>
      </c>
      <c r="AE113" s="4" t="str">
        <f t="shared" si="74"/>
        <v>999:99.99</v>
      </c>
      <c r="AF113" s="4" t="str">
        <f t="shared" si="75"/>
        <v>999:99.99</v>
      </c>
      <c r="AG113" s="4" t="str">
        <f t="shared" si="76"/>
        <v>999:99.99</v>
      </c>
      <c r="AH113" s="4">
        <f t="shared" si="62"/>
        <v>0</v>
      </c>
      <c r="AI113" s="4">
        <f t="shared" si="77"/>
        <v>0</v>
      </c>
      <c r="AJ113" s="4">
        <f t="shared" si="78"/>
        <v>0</v>
      </c>
      <c r="AK113" s="4" t="str">
        <f t="shared" si="79"/>
        <v/>
      </c>
      <c r="AL113" s="4" t="str">
        <f t="shared" si="63"/>
        <v/>
      </c>
      <c r="AM113" s="4" t="str">
        <f t="shared" si="64"/>
        <v/>
      </c>
      <c r="AR113" s="6">
        <f t="shared" si="80"/>
        <v>0</v>
      </c>
      <c r="AS113" s="6" t="str">
        <f t="shared" si="81"/>
        <v/>
      </c>
    </row>
    <row r="114" spans="1:45" ht="17.25" customHeight="1" x14ac:dyDescent="0.15">
      <c r="A114" s="35" t="str">
        <f t="shared" si="56"/>
        <v/>
      </c>
      <c r="B114" s="81"/>
      <c r="C114" s="78"/>
      <c r="D114" s="78"/>
      <c r="E114" s="78"/>
      <c r="F114" s="78"/>
      <c r="G114" s="47"/>
      <c r="H114" s="82"/>
      <c r="I114" s="47"/>
      <c r="J114" s="82"/>
      <c r="K114" s="47"/>
      <c r="L114" s="82"/>
      <c r="M114" s="86" t="str">
        <f t="shared" si="67"/>
        <v/>
      </c>
      <c r="N114" s="89" t="str">
        <f t="shared" si="41"/>
        <v/>
      </c>
      <c r="O114" s="89" t="str">
        <f>IF(ISERROR(VLOOKUP(AK114,AN$7:$AO$42,2,0)),"",VLOOKUP(AK114,AN$7:$AO$42,2,0))</f>
        <v/>
      </c>
      <c r="P114" s="75"/>
      <c r="Q114" s="4">
        <f t="shared" si="57"/>
        <v>0</v>
      </c>
      <c r="R114" s="4">
        <f t="shared" si="82"/>
        <v>0</v>
      </c>
      <c r="S114" s="4" t="str">
        <f t="shared" si="83"/>
        <v/>
      </c>
      <c r="T114" s="4" t="str">
        <f t="shared" si="42"/>
        <v/>
      </c>
      <c r="U114" s="11">
        <f t="shared" si="58"/>
        <v>0</v>
      </c>
      <c r="V114" s="4" t="str">
        <f t="shared" si="43"/>
        <v/>
      </c>
      <c r="W114" s="4">
        <v>5</v>
      </c>
      <c r="X114" s="4" t="str">
        <f t="shared" si="61"/>
        <v xml:space="preserve"> </v>
      </c>
      <c r="Y114" s="4" t="str">
        <f t="shared" si="68"/>
        <v/>
      </c>
      <c r="Z114" s="4" t="str">
        <f t="shared" si="69"/>
        <v/>
      </c>
      <c r="AA114" s="4" t="str">
        <f t="shared" si="70"/>
        <v/>
      </c>
      <c r="AB114" s="4" t="str">
        <f t="shared" si="71"/>
        <v/>
      </c>
      <c r="AC114" s="4" t="str">
        <f t="shared" si="72"/>
        <v/>
      </c>
      <c r="AD114" s="4" t="str">
        <f t="shared" si="73"/>
        <v/>
      </c>
      <c r="AE114" s="4" t="str">
        <f t="shared" si="74"/>
        <v>999:99.99</v>
      </c>
      <c r="AF114" s="4" t="str">
        <f t="shared" si="75"/>
        <v>999:99.99</v>
      </c>
      <c r="AG114" s="4" t="str">
        <f t="shared" si="76"/>
        <v>999:99.99</v>
      </c>
      <c r="AH114" s="4">
        <f t="shared" si="62"/>
        <v>0</v>
      </c>
      <c r="AI114" s="4">
        <f t="shared" si="77"/>
        <v>0</v>
      </c>
      <c r="AJ114" s="4">
        <f t="shared" si="78"/>
        <v>0</v>
      </c>
      <c r="AK114" s="4" t="str">
        <f t="shared" si="79"/>
        <v/>
      </c>
      <c r="AL114" s="4" t="str">
        <f t="shared" si="63"/>
        <v/>
      </c>
      <c r="AM114" s="4" t="str">
        <f t="shared" si="64"/>
        <v/>
      </c>
      <c r="AR114" s="6">
        <f t="shared" si="80"/>
        <v>0</v>
      </c>
      <c r="AS114" s="6" t="str">
        <f t="shared" si="81"/>
        <v/>
      </c>
    </row>
    <row r="115" spans="1:45" ht="17.25" customHeight="1" x14ac:dyDescent="0.15">
      <c r="A115" s="35" t="str">
        <f t="shared" si="56"/>
        <v/>
      </c>
      <c r="B115" s="81"/>
      <c r="C115" s="78"/>
      <c r="D115" s="78"/>
      <c r="E115" s="78"/>
      <c r="F115" s="78"/>
      <c r="G115" s="47"/>
      <c r="H115" s="82"/>
      <c r="I115" s="47"/>
      <c r="J115" s="82"/>
      <c r="K115" s="47"/>
      <c r="L115" s="82"/>
      <c r="M115" s="86" t="str">
        <f t="shared" si="67"/>
        <v/>
      </c>
      <c r="N115" s="89" t="str">
        <f t="shared" si="41"/>
        <v/>
      </c>
      <c r="O115" s="89" t="str">
        <f>IF(ISERROR(VLOOKUP(AK115,AN$7:$AO$42,2,0)),"",VLOOKUP(AK115,AN$7:$AO$42,2,0))</f>
        <v/>
      </c>
      <c r="P115" s="75"/>
      <c r="Q115" s="4">
        <f t="shared" si="57"/>
        <v>0</v>
      </c>
      <c r="R115" s="4">
        <f t="shared" si="82"/>
        <v>0</v>
      </c>
      <c r="S115" s="4" t="str">
        <f t="shared" si="83"/>
        <v/>
      </c>
      <c r="T115" s="4" t="str">
        <f t="shared" si="42"/>
        <v/>
      </c>
      <c r="U115" s="11">
        <f t="shared" si="58"/>
        <v>0</v>
      </c>
      <c r="V115" s="4" t="str">
        <f t="shared" si="43"/>
        <v/>
      </c>
      <c r="W115" s="4">
        <v>5</v>
      </c>
      <c r="X115" s="4" t="str">
        <f t="shared" si="61"/>
        <v xml:space="preserve"> </v>
      </c>
      <c r="Y115" s="4" t="str">
        <f t="shared" si="68"/>
        <v/>
      </c>
      <c r="Z115" s="4" t="str">
        <f t="shared" si="69"/>
        <v/>
      </c>
      <c r="AA115" s="4" t="str">
        <f t="shared" si="70"/>
        <v/>
      </c>
      <c r="AB115" s="4" t="str">
        <f t="shared" si="71"/>
        <v/>
      </c>
      <c r="AC115" s="4" t="str">
        <f t="shared" si="72"/>
        <v/>
      </c>
      <c r="AD115" s="4" t="str">
        <f t="shared" si="73"/>
        <v/>
      </c>
      <c r="AE115" s="4" t="str">
        <f t="shared" si="74"/>
        <v>999:99.99</v>
      </c>
      <c r="AF115" s="4" t="str">
        <f t="shared" si="75"/>
        <v>999:99.99</v>
      </c>
      <c r="AG115" s="4" t="str">
        <f t="shared" si="76"/>
        <v>999:99.99</v>
      </c>
      <c r="AH115" s="4">
        <f t="shared" si="62"/>
        <v>0</v>
      </c>
      <c r="AI115" s="4">
        <f t="shared" si="77"/>
        <v>0</v>
      </c>
      <c r="AJ115" s="4">
        <f t="shared" si="78"/>
        <v>0</v>
      </c>
      <c r="AK115" s="4" t="str">
        <f t="shared" si="79"/>
        <v/>
      </c>
      <c r="AL115" s="4" t="str">
        <f t="shared" si="63"/>
        <v/>
      </c>
      <c r="AM115" s="4" t="str">
        <f t="shared" si="64"/>
        <v/>
      </c>
      <c r="AR115" s="6">
        <f t="shared" si="80"/>
        <v>0</v>
      </c>
      <c r="AS115" s="6" t="str">
        <f t="shared" si="81"/>
        <v/>
      </c>
    </row>
    <row r="116" spans="1:45" ht="17.25" customHeight="1" x14ac:dyDescent="0.15">
      <c r="A116" s="35" t="str">
        <f t="shared" si="56"/>
        <v/>
      </c>
      <c r="B116" s="81"/>
      <c r="C116" s="78"/>
      <c r="D116" s="78"/>
      <c r="E116" s="78"/>
      <c r="F116" s="78"/>
      <c r="G116" s="47"/>
      <c r="H116" s="82"/>
      <c r="I116" s="47"/>
      <c r="J116" s="82"/>
      <c r="K116" s="47"/>
      <c r="L116" s="82"/>
      <c r="M116" s="86" t="str">
        <f t="shared" si="67"/>
        <v/>
      </c>
      <c r="N116" s="89" t="str">
        <f t="shared" si="41"/>
        <v/>
      </c>
      <c r="O116" s="89" t="str">
        <f>IF(ISERROR(VLOOKUP(AK116,AN$7:$AO$42,2,0)),"",VLOOKUP(AK116,AN$7:$AO$42,2,0))</f>
        <v/>
      </c>
      <c r="P116" s="75"/>
      <c r="Q116" s="4">
        <f t="shared" si="57"/>
        <v>0</v>
      </c>
      <c r="R116" s="4">
        <f t="shared" si="82"/>
        <v>0</v>
      </c>
      <c r="S116" s="4" t="str">
        <f t="shared" si="83"/>
        <v/>
      </c>
      <c r="T116" s="4" t="str">
        <f t="shared" si="42"/>
        <v/>
      </c>
      <c r="U116" s="11">
        <f t="shared" si="58"/>
        <v>0</v>
      </c>
      <c r="V116" s="4" t="str">
        <f t="shared" si="43"/>
        <v/>
      </c>
      <c r="W116" s="4">
        <v>5</v>
      </c>
      <c r="X116" s="4" t="str">
        <f t="shared" si="61"/>
        <v xml:space="preserve"> </v>
      </c>
      <c r="Y116" s="4" t="str">
        <f t="shared" si="68"/>
        <v/>
      </c>
      <c r="Z116" s="4" t="str">
        <f t="shared" si="69"/>
        <v/>
      </c>
      <c r="AA116" s="4" t="str">
        <f t="shared" si="70"/>
        <v/>
      </c>
      <c r="AB116" s="4" t="str">
        <f t="shared" si="71"/>
        <v/>
      </c>
      <c r="AC116" s="4" t="str">
        <f t="shared" si="72"/>
        <v/>
      </c>
      <c r="AD116" s="4" t="str">
        <f t="shared" si="73"/>
        <v/>
      </c>
      <c r="AE116" s="4" t="str">
        <f t="shared" si="74"/>
        <v>999:99.99</v>
      </c>
      <c r="AF116" s="4" t="str">
        <f t="shared" si="75"/>
        <v>999:99.99</v>
      </c>
      <c r="AG116" s="4" t="str">
        <f t="shared" si="76"/>
        <v>999:99.99</v>
      </c>
      <c r="AH116" s="4">
        <f t="shared" si="62"/>
        <v>0</v>
      </c>
      <c r="AI116" s="4">
        <f t="shared" si="77"/>
        <v>0</v>
      </c>
      <c r="AJ116" s="4">
        <f t="shared" si="78"/>
        <v>0</v>
      </c>
      <c r="AK116" s="4" t="str">
        <f t="shared" si="79"/>
        <v/>
      </c>
      <c r="AL116" s="4" t="str">
        <f t="shared" si="63"/>
        <v/>
      </c>
      <c r="AM116" s="4" t="str">
        <f t="shared" si="64"/>
        <v/>
      </c>
      <c r="AR116" s="6">
        <f t="shared" si="80"/>
        <v>0</v>
      </c>
      <c r="AS116" s="6" t="str">
        <f t="shared" si="81"/>
        <v/>
      </c>
    </row>
    <row r="117" spans="1:45" ht="17.25" customHeight="1" x14ac:dyDescent="0.15">
      <c r="A117" s="35" t="str">
        <f t="shared" si="56"/>
        <v/>
      </c>
      <c r="B117" s="81"/>
      <c r="C117" s="78"/>
      <c r="D117" s="78"/>
      <c r="E117" s="78"/>
      <c r="F117" s="78"/>
      <c r="G117" s="47"/>
      <c r="H117" s="82"/>
      <c r="I117" s="47"/>
      <c r="J117" s="82"/>
      <c r="K117" s="47"/>
      <c r="L117" s="82"/>
      <c r="M117" s="86" t="str">
        <f t="shared" si="67"/>
        <v/>
      </c>
      <c r="N117" s="89" t="str">
        <f t="shared" si="41"/>
        <v/>
      </c>
      <c r="O117" s="89" t="str">
        <f>IF(ISERROR(VLOOKUP(AK117,AN$7:$AO$42,2,0)),"",VLOOKUP(AK117,AN$7:$AO$42,2,0))</f>
        <v/>
      </c>
      <c r="P117" s="75"/>
      <c r="Q117" s="4">
        <f t="shared" si="57"/>
        <v>0</v>
      </c>
      <c r="R117" s="4">
        <f t="shared" si="82"/>
        <v>0</v>
      </c>
      <c r="S117" s="4" t="str">
        <f t="shared" si="83"/>
        <v/>
      </c>
      <c r="T117" s="4" t="str">
        <f t="shared" si="42"/>
        <v/>
      </c>
      <c r="U117" s="11">
        <f t="shared" si="58"/>
        <v>0</v>
      </c>
      <c r="V117" s="4" t="str">
        <f t="shared" si="43"/>
        <v/>
      </c>
      <c r="W117" s="4">
        <v>5</v>
      </c>
      <c r="X117" s="4" t="str">
        <f t="shared" si="61"/>
        <v xml:space="preserve"> </v>
      </c>
      <c r="Y117" s="4" t="str">
        <f t="shared" si="68"/>
        <v/>
      </c>
      <c r="Z117" s="4" t="str">
        <f t="shared" si="69"/>
        <v/>
      </c>
      <c r="AA117" s="4" t="str">
        <f t="shared" si="70"/>
        <v/>
      </c>
      <c r="AB117" s="4" t="str">
        <f t="shared" si="71"/>
        <v/>
      </c>
      <c r="AC117" s="4" t="str">
        <f t="shared" si="72"/>
        <v/>
      </c>
      <c r="AD117" s="4" t="str">
        <f t="shared" si="73"/>
        <v/>
      </c>
      <c r="AE117" s="4" t="str">
        <f t="shared" si="74"/>
        <v>999:99.99</v>
      </c>
      <c r="AF117" s="4" t="str">
        <f t="shared" si="75"/>
        <v>999:99.99</v>
      </c>
      <c r="AG117" s="4" t="str">
        <f t="shared" si="76"/>
        <v>999:99.99</v>
      </c>
      <c r="AH117" s="4">
        <f t="shared" si="62"/>
        <v>0</v>
      </c>
      <c r="AI117" s="4">
        <f t="shared" si="77"/>
        <v>0</v>
      </c>
      <c r="AJ117" s="4">
        <f t="shared" si="78"/>
        <v>0</v>
      </c>
      <c r="AK117" s="4" t="str">
        <f t="shared" si="79"/>
        <v/>
      </c>
      <c r="AL117" s="4" t="str">
        <f t="shared" si="63"/>
        <v/>
      </c>
      <c r="AM117" s="4" t="str">
        <f t="shared" si="64"/>
        <v/>
      </c>
      <c r="AR117" s="6">
        <f t="shared" si="80"/>
        <v>0</v>
      </c>
      <c r="AS117" s="6" t="str">
        <f t="shared" si="81"/>
        <v/>
      </c>
    </row>
    <row r="118" spans="1:45" ht="17.25" customHeight="1" x14ac:dyDescent="0.15">
      <c r="A118" s="35" t="str">
        <f t="shared" si="56"/>
        <v/>
      </c>
      <c r="B118" s="81"/>
      <c r="C118" s="78"/>
      <c r="D118" s="78"/>
      <c r="E118" s="78"/>
      <c r="F118" s="78"/>
      <c r="G118" s="47"/>
      <c r="H118" s="82"/>
      <c r="I118" s="47"/>
      <c r="J118" s="82"/>
      <c r="K118" s="47"/>
      <c r="L118" s="82"/>
      <c r="M118" s="86" t="str">
        <f t="shared" si="67"/>
        <v/>
      </c>
      <c r="N118" s="89" t="str">
        <f t="shared" si="41"/>
        <v/>
      </c>
      <c r="O118" s="89" t="str">
        <f>IF(ISERROR(VLOOKUP(AK118,AN$7:$AO$42,2,0)),"",VLOOKUP(AK118,AN$7:$AO$42,2,0))</f>
        <v/>
      </c>
      <c r="P118" s="75"/>
      <c r="Q118" s="4">
        <f t="shared" si="57"/>
        <v>0</v>
      </c>
      <c r="R118" s="4">
        <f t="shared" si="82"/>
        <v>0</v>
      </c>
      <c r="S118" s="4" t="str">
        <f t="shared" si="83"/>
        <v/>
      </c>
      <c r="T118" s="4" t="str">
        <f t="shared" si="42"/>
        <v/>
      </c>
      <c r="U118" s="11">
        <f t="shared" si="58"/>
        <v>0</v>
      </c>
      <c r="V118" s="4" t="str">
        <f t="shared" si="43"/>
        <v/>
      </c>
      <c r="W118" s="4">
        <v>5</v>
      </c>
      <c r="X118" s="4" t="str">
        <f t="shared" si="61"/>
        <v xml:space="preserve"> </v>
      </c>
      <c r="Y118" s="4" t="str">
        <f t="shared" si="68"/>
        <v/>
      </c>
      <c r="Z118" s="4" t="str">
        <f t="shared" si="69"/>
        <v/>
      </c>
      <c r="AA118" s="4" t="str">
        <f t="shared" si="70"/>
        <v/>
      </c>
      <c r="AB118" s="4" t="str">
        <f t="shared" si="71"/>
        <v/>
      </c>
      <c r="AC118" s="4" t="str">
        <f t="shared" si="72"/>
        <v/>
      </c>
      <c r="AD118" s="4" t="str">
        <f t="shared" si="73"/>
        <v/>
      </c>
      <c r="AE118" s="4" t="str">
        <f t="shared" si="74"/>
        <v>999:99.99</v>
      </c>
      <c r="AF118" s="4" t="str">
        <f t="shared" si="75"/>
        <v>999:99.99</v>
      </c>
      <c r="AG118" s="4" t="str">
        <f t="shared" si="76"/>
        <v>999:99.99</v>
      </c>
      <c r="AH118" s="4">
        <f t="shared" si="62"/>
        <v>0</v>
      </c>
      <c r="AI118" s="4">
        <f t="shared" si="77"/>
        <v>0</v>
      </c>
      <c r="AJ118" s="4">
        <f t="shared" si="78"/>
        <v>0</v>
      </c>
      <c r="AK118" s="4" t="str">
        <f t="shared" si="79"/>
        <v/>
      </c>
      <c r="AL118" s="4" t="str">
        <f t="shared" si="63"/>
        <v/>
      </c>
      <c r="AM118" s="4" t="str">
        <f t="shared" si="64"/>
        <v/>
      </c>
      <c r="AR118" s="6">
        <f t="shared" si="80"/>
        <v>0</v>
      </c>
      <c r="AS118" s="6" t="str">
        <f t="shared" si="81"/>
        <v/>
      </c>
    </row>
    <row r="119" spans="1:45" ht="17.25" customHeight="1" x14ac:dyDescent="0.15">
      <c r="A119" s="35" t="str">
        <f t="shared" si="56"/>
        <v/>
      </c>
      <c r="B119" s="81"/>
      <c r="C119" s="78"/>
      <c r="D119" s="78"/>
      <c r="E119" s="78"/>
      <c r="F119" s="78"/>
      <c r="G119" s="47"/>
      <c r="H119" s="82"/>
      <c r="I119" s="47"/>
      <c r="J119" s="82"/>
      <c r="K119" s="47"/>
      <c r="L119" s="82"/>
      <c r="M119" s="86" t="str">
        <f t="shared" si="67"/>
        <v/>
      </c>
      <c r="N119" s="89" t="str">
        <f t="shared" si="41"/>
        <v/>
      </c>
      <c r="O119" s="89" t="str">
        <f>IF(ISERROR(VLOOKUP(AK119,AN$7:$AO$42,2,0)),"",VLOOKUP(AK119,AN$7:$AO$42,2,0))</f>
        <v/>
      </c>
      <c r="P119" s="75"/>
      <c r="Q119" s="4">
        <f t="shared" si="57"/>
        <v>0</v>
      </c>
      <c r="R119" s="4">
        <f t="shared" si="82"/>
        <v>0</v>
      </c>
      <c r="S119" s="4" t="str">
        <f t="shared" si="83"/>
        <v/>
      </c>
      <c r="T119" s="4" t="str">
        <f t="shared" si="42"/>
        <v/>
      </c>
      <c r="U119" s="11">
        <f t="shared" si="58"/>
        <v>0</v>
      </c>
      <c r="V119" s="4" t="str">
        <f t="shared" si="43"/>
        <v/>
      </c>
      <c r="W119" s="4">
        <v>5</v>
      </c>
      <c r="X119" s="4" t="str">
        <f t="shared" si="61"/>
        <v xml:space="preserve"> </v>
      </c>
      <c r="Y119" s="4" t="str">
        <f t="shared" si="68"/>
        <v/>
      </c>
      <c r="Z119" s="4" t="str">
        <f t="shared" si="69"/>
        <v/>
      </c>
      <c r="AA119" s="4" t="str">
        <f t="shared" si="70"/>
        <v/>
      </c>
      <c r="AB119" s="4" t="str">
        <f t="shared" si="71"/>
        <v/>
      </c>
      <c r="AC119" s="4" t="str">
        <f t="shared" si="72"/>
        <v/>
      </c>
      <c r="AD119" s="4" t="str">
        <f t="shared" si="73"/>
        <v/>
      </c>
      <c r="AE119" s="4" t="str">
        <f t="shared" si="74"/>
        <v>999:99.99</v>
      </c>
      <c r="AF119" s="4" t="str">
        <f t="shared" si="75"/>
        <v>999:99.99</v>
      </c>
      <c r="AG119" s="4" t="str">
        <f t="shared" si="76"/>
        <v>999:99.99</v>
      </c>
      <c r="AH119" s="4">
        <f t="shared" si="62"/>
        <v>0</v>
      </c>
      <c r="AI119" s="4">
        <f t="shared" si="77"/>
        <v>0</v>
      </c>
      <c r="AJ119" s="4">
        <f t="shared" si="78"/>
        <v>0</v>
      </c>
      <c r="AK119" s="4" t="str">
        <f t="shared" si="79"/>
        <v/>
      </c>
      <c r="AL119" s="4" t="str">
        <f t="shared" si="63"/>
        <v/>
      </c>
      <c r="AM119" s="4" t="str">
        <f t="shared" si="64"/>
        <v/>
      </c>
      <c r="AR119" s="6">
        <f t="shared" si="80"/>
        <v>0</v>
      </c>
      <c r="AS119" s="6" t="str">
        <f t="shared" si="81"/>
        <v/>
      </c>
    </row>
    <row r="120" spans="1:45" ht="17.25" customHeight="1" x14ac:dyDescent="0.15">
      <c r="A120" s="35" t="str">
        <f t="shared" si="56"/>
        <v/>
      </c>
      <c r="B120" s="81"/>
      <c r="C120" s="78"/>
      <c r="D120" s="78"/>
      <c r="E120" s="78"/>
      <c r="F120" s="78"/>
      <c r="G120" s="47"/>
      <c r="H120" s="82"/>
      <c r="I120" s="47"/>
      <c r="J120" s="82"/>
      <c r="K120" s="47"/>
      <c r="L120" s="82"/>
      <c r="M120" s="86" t="str">
        <f t="shared" si="67"/>
        <v/>
      </c>
      <c r="N120" s="89" t="str">
        <f t="shared" si="41"/>
        <v/>
      </c>
      <c r="O120" s="89" t="str">
        <f>IF(ISERROR(VLOOKUP(AK120,AN$7:$AO$42,2,0)),"",VLOOKUP(AK120,AN$7:$AO$42,2,0))</f>
        <v/>
      </c>
      <c r="P120" s="75"/>
      <c r="Q120" s="4">
        <f t="shared" si="57"/>
        <v>0</v>
      </c>
      <c r="R120" s="4">
        <f t="shared" si="82"/>
        <v>0</v>
      </c>
      <c r="S120" s="4" t="str">
        <f t="shared" si="83"/>
        <v/>
      </c>
      <c r="T120" s="4" t="str">
        <f t="shared" si="42"/>
        <v/>
      </c>
      <c r="U120" s="11">
        <f t="shared" si="58"/>
        <v>0</v>
      </c>
      <c r="V120" s="4" t="str">
        <f t="shared" si="43"/>
        <v/>
      </c>
      <c r="W120" s="4">
        <v>5</v>
      </c>
      <c r="X120" s="4" t="str">
        <f t="shared" si="61"/>
        <v xml:space="preserve"> </v>
      </c>
      <c r="Y120" s="4" t="str">
        <f t="shared" si="68"/>
        <v/>
      </c>
      <c r="Z120" s="4" t="str">
        <f t="shared" si="69"/>
        <v/>
      </c>
      <c r="AA120" s="4" t="str">
        <f t="shared" si="70"/>
        <v/>
      </c>
      <c r="AB120" s="4" t="str">
        <f t="shared" si="71"/>
        <v/>
      </c>
      <c r="AC120" s="4" t="str">
        <f t="shared" si="72"/>
        <v/>
      </c>
      <c r="AD120" s="4" t="str">
        <f t="shared" si="73"/>
        <v/>
      </c>
      <c r="AE120" s="4" t="str">
        <f t="shared" si="74"/>
        <v>999:99.99</v>
      </c>
      <c r="AF120" s="4" t="str">
        <f t="shared" si="75"/>
        <v>999:99.99</v>
      </c>
      <c r="AG120" s="4" t="str">
        <f t="shared" si="76"/>
        <v>999:99.99</v>
      </c>
      <c r="AH120" s="4">
        <f t="shared" si="62"/>
        <v>0</v>
      </c>
      <c r="AI120" s="4">
        <f t="shared" si="77"/>
        <v>0</v>
      </c>
      <c r="AJ120" s="4">
        <f t="shared" si="78"/>
        <v>0</v>
      </c>
      <c r="AK120" s="4" t="str">
        <f t="shared" si="79"/>
        <v/>
      </c>
      <c r="AL120" s="4" t="str">
        <f t="shared" si="63"/>
        <v/>
      </c>
      <c r="AM120" s="4" t="str">
        <f t="shared" si="64"/>
        <v/>
      </c>
      <c r="AR120" s="6">
        <f t="shared" si="80"/>
        <v>0</v>
      </c>
      <c r="AS120" s="6" t="str">
        <f t="shared" si="81"/>
        <v/>
      </c>
    </row>
    <row r="121" spans="1:45" ht="17.25" customHeight="1" x14ac:dyDescent="0.15">
      <c r="A121" s="35" t="str">
        <f t="shared" si="56"/>
        <v/>
      </c>
      <c r="B121" s="81"/>
      <c r="C121" s="78"/>
      <c r="D121" s="78"/>
      <c r="E121" s="78"/>
      <c r="F121" s="78"/>
      <c r="G121" s="47"/>
      <c r="H121" s="82"/>
      <c r="I121" s="47"/>
      <c r="J121" s="82"/>
      <c r="K121" s="47"/>
      <c r="L121" s="82"/>
      <c r="M121" s="86" t="str">
        <f t="shared" si="67"/>
        <v/>
      </c>
      <c r="N121" s="89" t="str">
        <f t="shared" si="41"/>
        <v/>
      </c>
      <c r="O121" s="89" t="str">
        <f>IF(ISERROR(VLOOKUP(AK121,AN$7:$AO$42,2,0)),"",VLOOKUP(AK121,AN$7:$AO$42,2,0))</f>
        <v/>
      </c>
      <c r="P121" s="75"/>
      <c r="Q121" s="4">
        <f t="shared" si="57"/>
        <v>0</v>
      </c>
      <c r="R121" s="4">
        <f t="shared" si="82"/>
        <v>0</v>
      </c>
      <c r="S121" s="4" t="str">
        <f t="shared" si="83"/>
        <v/>
      </c>
      <c r="T121" s="4" t="str">
        <f t="shared" si="42"/>
        <v/>
      </c>
      <c r="U121" s="11">
        <f t="shared" si="58"/>
        <v>0</v>
      </c>
      <c r="V121" s="4" t="str">
        <f t="shared" si="43"/>
        <v/>
      </c>
      <c r="W121" s="4">
        <v>5</v>
      </c>
      <c r="X121" s="4" t="str">
        <f t="shared" si="61"/>
        <v xml:space="preserve"> </v>
      </c>
      <c r="Y121" s="4" t="str">
        <f t="shared" si="68"/>
        <v/>
      </c>
      <c r="Z121" s="4" t="str">
        <f t="shared" si="69"/>
        <v/>
      </c>
      <c r="AA121" s="4" t="str">
        <f t="shared" si="70"/>
        <v/>
      </c>
      <c r="AB121" s="4" t="str">
        <f t="shared" si="71"/>
        <v/>
      </c>
      <c r="AC121" s="4" t="str">
        <f t="shared" si="72"/>
        <v/>
      </c>
      <c r="AD121" s="4" t="str">
        <f t="shared" si="73"/>
        <v/>
      </c>
      <c r="AE121" s="4" t="str">
        <f t="shared" si="74"/>
        <v>999:99.99</v>
      </c>
      <c r="AF121" s="4" t="str">
        <f t="shared" si="75"/>
        <v>999:99.99</v>
      </c>
      <c r="AG121" s="4" t="str">
        <f t="shared" si="76"/>
        <v>999:99.99</v>
      </c>
      <c r="AH121" s="4">
        <f t="shared" si="62"/>
        <v>0</v>
      </c>
      <c r="AI121" s="4">
        <f t="shared" si="77"/>
        <v>0</v>
      </c>
      <c r="AJ121" s="4">
        <f t="shared" si="78"/>
        <v>0</v>
      </c>
      <c r="AK121" s="4" t="str">
        <f t="shared" si="79"/>
        <v/>
      </c>
      <c r="AL121" s="4" t="str">
        <f t="shared" si="63"/>
        <v/>
      </c>
      <c r="AM121" s="4" t="str">
        <f t="shared" si="64"/>
        <v/>
      </c>
      <c r="AR121" s="6">
        <f t="shared" si="80"/>
        <v>0</v>
      </c>
      <c r="AS121" s="6" t="str">
        <f t="shared" si="81"/>
        <v/>
      </c>
    </row>
    <row r="122" spans="1:45" ht="17.25" customHeight="1" x14ac:dyDescent="0.15">
      <c r="A122" s="35" t="str">
        <f t="shared" si="56"/>
        <v/>
      </c>
      <c r="B122" s="81"/>
      <c r="C122" s="78"/>
      <c r="D122" s="78"/>
      <c r="E122" s="78"/>
      <c r="F122" s="78"/>
      <c r="G122" s="47"/>
      <c r="H122" s="82"/>
      <c r="I122" s="47"/>
      <c r="J122" s="82"/>
      <c r="K122" s="47"/>
      <c r="L122" s="82"/>
      <c r="M122" s="86" t="str">
        <f t="shared" si="67"/>
        <v/>
      </c>
      <c r="N122" s="89" t="str">
        <f t="shared" si="41"/>
        <v/>
      </c>
      <c r="O122" s="89" t="str">
        <f>IF(ISERROR(VLOOKUP(AK122,AN$7:$AO$42,2,0)),"",VLOOKUP(AK122,AN$7:$AO$42,2,0))</f>
        <v/>
      </c>
      <c r="P122" s="75"/>
      <c r="Q122" s="4">
        <f t="shared" si="57"/>
        <v>0</v>
      </c>
      <c r="R122" s="4">
        <f t="shared" si="82"/>
        <v>0</v>
      </c>
      <c r="S122" s="4" t="str">
        <f t="shared" si="83"/>
        <v/>
      </c>
      <c r="T122" s="4" t="str">
        <f t="shared" si="42"/>
        <v/>
      </c>
      <c r="U122" s="11">
        <f t="shared" si="58"/>
        <v>0</v>
      </c>
      <c r="V122" s="4" t="str">
        <f t="shared" si="43"/>
        <v/>
      </c>
      <c r="W122" s="4">
        <v>5</v>
      </c>
      <c r="X122" s="4" t="str">
        <f t="shared" si="61"/>
        <v xml:space="preserve"> </v>
      </c>
      <c r="Y122" s="4" t="str">
        <f t="shared" si="68"/>
        <v/>
      </c>
      <c r="Z122" s="4" t="str">
        <f t="shared" si="69"/>
        <v/>
      </c>
      <c r="AA122" s="4" t="str">
        <f t="shared" si="70"/>
        <v/>
      </c>
      <c r="AB122" s="4" t="str">
        <f t="shared" si="71"/>
        <v/>
      </c>
      <c r="AC122" s="4" t="str">
        <f t="shared" si="72"/>
        <v/>
      </c>
      <c r="AD122" s="4" t="str">
        <f t="shared" si="73"/>
        <v/>
      </c>
      <c r="AE122" s="4" t="str">
        <f t="shared" si="74"/>
        <v>999:99.99</v>
      </c>
      <c r="AF122" s="4" t="str">
        <f t="shared" si="75"/>
        <v>999:99.99</v>
      </c>
      <c r="AG122" s="4" t="str">
        <f t="shared" si="76"/>
        <v>999:99.99</v>
      </c>
      <c r="AH122" s="4">
        <f t="shared" si="62"/>
        <v>0</v>
      </c>
      <c r="AI122" s="4">
        <f t="shared" si="77"/>
        <v>0</v>
      </c>
      <c r="AJ122" s="4">
        <f t="shared" si="78"/>
        <v>0</v>
      </c>
      <c r="AK122" s="4" t="str">
        <f t="shared" si="79"/>
        <v/>
      </c>
      <c r="AL122" s="4" t="str">
        <f t="shared" si="63"/>
        <v/>
      </c>
      <c r="AM122" s="4" t="str">
        <f t="shared" si="64"/>
        <v/>
      </c>
      <c r="AR122" s="6">
        <f t="shared" si="80"/>
        <v>0</v>
      </c>
      <c r="AS122" s="6" t="str">
        <f t="shared" si="81"/>
        <v/>
      </c>
    </row>
    <row r="123" spans="1:45" ht="17.25" customHeight="1" x14ac:dyDescent="0.15">
      <c r="A123" s="35" t="str">
        <f t="shared" si="56"/>
        <v/>
      </c>
      <c r="B123" s="81"/>
      <c r="C123" s="78"/>
      <c r="D123" s="78"/>
      <c r="E123" s="78"/>
      <c r="F123" s="78"/>
      <c r="G123" s="47"/>
      <c r="H123" s="82"/>
      <c r="I123" s="47"/>
      <c r="J123" s="82"/>
      <c r="K123" s="47"/>
      <c r="L123" s="82"/>
      <c r="M123" s="86" t="str">
        <f t="shared" si="67"/>
        <v/>
      </c>
      <c r="N123" s="89" t="str">
        <f t="shared" si="41"/>
        <v/>
      </c>
      <c r="O123" s="89" t="str">
        <f>IF(ISERROR(VLOOKUP(AK123,AN$7:$AO$42,2,0)),"",VLOOKUP(AK123,AN$7:$AO$42,2,0))</f>
        <v/>
      </c>
      <c r="P123" s="75"/>
      <c r="Q123" s="4">
        <f t="shared" si="57"/>
        <v>0</v>
      </c>
      <c r="R123" s="4">
        <f t="shared" si="82"/>
        <v>0</v>
      </c>
      <c r="S123" s="4" t="str">
        <f t="shared" si="83"/>
        <v/>
      </c>
      <c r="T123" s="4" t="str">
        <f t="shared" si="42"/>
        <v/>
      </c>
      <c r="U123" s="11">
        <f t="shared" si="58"/>
        <v>0</v>
      </c>
      <c r="V123" s="4" t="str">
        <f t="shared" si="43"/>
        <v/>
      </c>
      <c r="W123" s="4">
        <v>5</v>
      </c>
      <c r="X123" s="4" t="str">
        <f t="shared" si="61"/>
        <v xml:space="preserve"> </v>
      </c>
      <c r="Y123" s="4" t="str">
        <f t="shared" si="68"/>
        <v/>
      </c>
      <c r="Z123" s="4" t="str">
        <f t="shared" si="69"/>
        <v/>
      </c>
      <c r="AA123" s="4" t="str">
        <f t="shared" si="70"/>
        <v/>
      </c>
      <c r="AB123" s="4" t="str">
        <f t="shared" si="71"/>
        <v/>
      </c>
      <c r="AC123" s="4" t="str">
        <f t="shared" si="72"/>
        <v/>
      </c>
      <c r="AD123" s="4" t="str">
        <f t="shared" si="73"/>
        <v/>
      </c>
      <c r="AE123" s="4" t="str">
        <f t="shared" si="74"/>
        <v>999:99.99</v>
      </c>
      <c r="AF123" s="4" t="str">
        <f t="shared" si="75"/>
        <v>999:99.99</v>
      </c>
      <c r="AG123" s="4" t="str">
        <f t="shared" si="76"/>
        <v>999:99.99</v>
      </c>
      <c r="AH123" s="4">
        <f t="shared" si="62"/>
        <v>0</v>
      </c>
      <c r="AI123" s="4">
        <f t="shared" si="77"/>
        <v>0</v>
      </c>
      <c r="AJ123" s="4">
        <f t="shared" si="78"/>
        <v>0</v>
      </c>
      <c r="AK123" s="4" t="str">
        <f t="shared" si="79"/>
        <v/>
      </c>
      <c r="AL123" s="4" t="str">
        <f t="shared" si="63"/>
        <v/>
      </c>
      <c r="AM123" s="4" t="str">
        <f t="shared" si="64"/>
        <v/>
      </c>
      <c r="AR123" s="6">
        <f t="shared" si="80"/>
        <v>0</v>
      </c>
      <c r="AS123" s="6" t="str">
        <f t="shared" si="81"/>
        <v/>
      </c>
    </row>
    <row r="124" spans="1:45" ht="17.25" customHeight="1" x14ac:dyDescent="0.15">
      <c r="A124" s="35" t="str">
        <f t="shared" si="56"/>
        <v/>
      </c>
      <c r="B124" s="81"/>
      <c r="C124" s="78"/>
      <c r="D124" s="78"/>
      <c r="E124" s="78"/>
      <c r="F124" s="78"/>
      <c r="G124" s="47"/>
      <c r="H124" s="82"/>
      <c r="I124" s="47"/>
      <c r="J124" s="82"/>
      <c r="K124" s="47"/>
      <c r="L124" s="82"/>
      <c r="M124" s="86" t="str">
        <f t="shared" si="67"/>
        <v/>
      </c>
      <c r="N124" s="89" t="str">
        <f t="shared" si="41"/>
        <v/>
      </c>
      <c r="O124" s="89" t="str">
        <f>IF(ISERROR(VLOOKUP(AK124,AN$7:$AO$42,2,0)),"",VLOOKUP(AK124,AN$7:$AO$42,2,0))</f>
        <v/>
      </c>
      <c r="P124" s="75"/>
      <c r="Q124" s="4">
        <f t="shared" si="57"/>
        <v>0</v>
      </c>
      <c r="R124" s="4">
        <f t="shared" si="82"/>
        <v>0</v>
      </c>
      <c r="S124" s="4" t="str">
        <f t="shared" si="83"/>
        <v/>
      </c>
      <c r="T124" s="4" t="str">
        <f t="shared" si="42"/>
        <v/>
      </c>
      <c r="U124" s="11">
        <f t="shared" si="58"/>
        <v>0</v>
      </c>
      <c r="V124" s="4" t="str">
        <f t="shared" si="43"/>
        <v/>
      </c>
      <c r="W124" s="4">
        <v>5</v>
      </c>
      <c r="X124" s="4" t="str">
        <f t="shared" si="61"/>
        <v xml:space="preserve"> </v>
      </c>
      <c r="Y124" s="4" t="str">
        <f t="shared" si="68"/>
        <v/>
      </c>
      <c r="Z124" s="4" t="str">
        <f t="shared" si="69"/>
        <v/>
      </c>
      <c r="AA124" s="4" t="str">
        <f t="shared" si="70"/>
        <v/>
      </c>
      <c r="AB124" s="4" t="str">
        <f t="shared" si="71"/>
        <v/>
      </c>
      <c r="AC124" s="4" t="str">
        <f t="shared" si="72"/>
        <v/>
      </c>
      <c r="AD124" s="4" t="str">
        <f t="shared" si="73"/>
        <v/>
      </c>
      <c r="AE124" s="4" t="str">
        <f t="shared" si="74"/>
        <v>999:99.99</v>
      </c>
      <c r="AF124" s="4" t="str">
        <f t="shared" si="75"/>
        <v>999:99.99</v>
      </c>
      <c r="AG124" s="4" t="str">
        <f t="shared" si="76"/>
        <v>999:99.99</v>
      </c>
      <c r="AH124" s="4">
        <f t="shared" si="62"/>
        <v>0</v>
      </c>
      <c r="AI124" s="4">
        <f t="shared" si="77"/>
        <v>0</v>
      </c>
      <c r="AJ124" s="4">
        <f t="shared" si="78"/>
        <v>0</v>
      </c>
      <c r="AK124" s="4" t="str">
        <f t="shared" si="79"/>
        <v/>
      </c>
      <c r="AL124" s="4" t="str">
        <f t="shared" si="63"/>
        <v/>
      </c>
      <c r="AM124" s="4" t="str">
        <f t="shared" si="64"/>
        <v/>
      </c>
      <c r="AR124" s="6">
        <f t="shared" si="80"/>
        <v>0</v>
      </c>
      <c r="AS124" s="6" t="str">
        <f t="shared" si="81"/>
        <v/>
      </c>
    </row>
    <row r="125" spans="1:45" ht="17.25" customHeight="1" x14ac:dyDescent="0.15">
      <c r="A125" s="35" t="str">
        <f t="shared" si="56"/>
        <v/>
      </c>
      <c r="B125" s="81"/>
      <c r="C125" s="78"/>
      <c r="D125" s="78"/>
      <c r="E125" s="78"/>
      <c r="F125" s="78"/>
      <c r="G125" s="47"/>
      <c r="H125" s="82"/>
      <c r="I125" s="47"/>
      <c r="J125" s="82"/>
      <c r="K125" s="47"/>
      <c r="L125" s="82"/>
      <c r="M125" s="86" t="str">
        <f t="shared" si="67"/>
        <v/>
      </c>
      <c r="N125" s="89" t="str">
        <f t="shared" si="41"/>
        <v/>
      </c>
      <c r="O125" s="89" t="str">
        <f>IF(ISERROR(VLOOKUP(AK125,AN$7:$AO$42,2,0)),"",VLOOKUP(AK125,AN$7:$AO$42,2,0))</f>
        <v/>
      </c>
      <c r="P125" s="75"/>
      <c r="Q125" s="4">
        <f t="shared" si="57"/>
        <v>0</v>
      </c>
      <c r="R125" s="4">
        <f t="shared" si="82"/>
        <v>0</v>
      </c>
      <c r="S125" s="4" t="str">
        <f t="shared" si="83"/>
        <v/>
      </c>
      <c r="T125" s="4" t="str">
        <f t="shared" si="42"/>
        <v/>
      </c>
      <c r="U125" s="11">
        <f t="shared" si="58"/>
        <v>0</v>
      </c>
      <c r="V125" s="4" t="str">
        <f t="shared" si="43"/>
        <v/>
      </c>
      <c r="W125" s="4">
        <v>5</v>
      </c>
      <c r="X125" s="4" t="str">
        <f t="shared" si="61"/>
        <v xml:space="preserve"> </v>
      </c>
      <c r="Y125" s="4" t="str">
        <f t="shared" si="68"/>
        <v/>
      </c>
      <c r="Z125" s="4" t="str">
        <f t="shared" si="69"/>
        <v/>
      </c>
      <c r="AA125" s="4" t="str">
        <f t="shared" si="70"/>
        <v/>
      </c>
      <c r="AB125" s="4" t="str">
        <f t="shared" si="71"/>
        <v/>
      </c>
      <c r="AC125" s="4" t="str">
        <f t="shared" si="72"/>
        <v/>
      </c>
      <c r="AD125" s="4" t="str">
        <f t="shared" si="73"/>
        <v/>
      </c>
      <c r="AE125" s="4" t="str">
        <f t="shared" si="74"/>
        <v>999:99.99</v>
      </c>
      <c r="AF125" s="4" t="str">
        <f t="shared" si="75"/>
        <v>999:99.99</v>
      </c>
      <c r="AG125" s="4" t="str">
        <f t="shared" si="76"/>
        <v>999:99.99</v>
      </c>
      <c r="AH125" s="4">
        <f t="shared" si="62"/>
        <v>0</v>
      </c>
      <c r="AI125" s="4">
        <f t="shared" si="77"/>
        <v>0</v>
      </c>
      <c r="AJ125" s="4">
        <f t="shared" si="78"/>
        <v>0</v>
      </c>
      <c r="AK125" s="4" t="str">
        <f t="shared" si="79"/>
        <v/>
      </c>
      <c r="AL125" s="4" t="str">
        <f t="shared" si="63"/>
        <v/>
      </c>
      <c r="AM125" s="4" t="str">
        <f t="shared" si="64"/>
        <v/>
      </c>
      <c r="AR125" s="6">
        <f t="shared" si="80"/>
        <v>0</v>
      </c>
      <c r="AS125" s="6" t="str">
        <f t="shared" si="81"/>
        <v/>
      </c>
    </row>
    <row r="126" spans="1:45" ht="17.25" customHeight="1" x14ac:dyDescent="0.15">
      <c r="A126" s="35" t="str">
        <f t="shared" si="56"/>
        <v/>
      </c>
      <c r="B126" s="81"/>
      <c r="C126" s="78"/>
      <c r="D126" s="78"/>
      <c r="E126" s="78"/>
      <c r="F126" s="78"/>
      <c r="G126" s="47"/>
      <c r="H126" s="82"/>
      <c r="I126" s="47"/>
      <c r="J126" s="82"/>
      <c r="K126" s="47"/>
      <c r="L126" s="82"/>
      <c r="M126" s="86" t="str">
        <f t="shared" si="67"/>
        <v/>
      </c>
      <c r="N126" s="89" t="str">
        <f t="shared" si="41"/>
        <v/>
      </c>
      <c r="O126" s="89" t="str">
        <f>IF(ISERROR(VLOOKUP(AK126,AN$7:$AO$42,2,0)),"",VLOOKUP(AK126,AN$7:$AO$42,2,0))</f>
        <v/>
      </c>
      <c r="P126" s="75"/>
      <c r="Q126" s="4">
        <f t="shared" si="57"/>
        <v>0</v>
      </c>
      <c r="R126" s="4">
        <f t="shared" si="82"/>
        <v>0</v>
      </c>
      <c r="S126" s="4" t="str">
        <f t="shared" si="83"/>
        <v/>
      </c>
      <c r="T126" s="4" t="str">
        <f t="shared" si="42"/>
        <v/>
      </c>
      <c r="U126" s="11">
        <f t="shared" si="58"/>
        <v>0</v>
      </c>
      <c r="V126" s="4" t="str">
        <f t="shared" si="43"/>
        <v/>
      </c>
      <c r="W126" s="4">
        <v>5</v>
      </c>
      <c r="X126" s="4" t="str">
        <f t="shared" si="61"/>
        <v xml:space="preserve"> </v>
      </c>
      <c r="Y126" s="4" t="str">
        <f t="shared" si="68"/>
        <v/>
      </c>
      <c r="Z126" s="4" t="str">
        <f t="shared" si="69"/>
        <v/>
      </c>
      <c r="AA126" s="4" t="str">
        <f t="shared" si="70"/>
        <v/>
      </c>
      <c r="AB126" s="4" t="str">
        <f t="shared" si="71"/>
        <v/>
      </c>
      <c r="AC126" s="4" t="str">
        <f t="shared" si="72"/>
        <v/>
      </c>
      <c r="AD126" s="4" t="str">
        <f t="shared" si="73"/>
        <v/>
      </c>
      <c r="AE126" s="4" t="str">
        <f t="shared" si="74"/>
        <v>999:99.99</v>
      </c>
      <c r="AF126" s="4" t="str">
        <f t="shared" si="75"/>
        <v>999:99.99</v>
      </c>
      <c r="AG126" s="4" t="str">
        <f t="shared" si="76"/>
        <v>999:99.99</v>
      </c>
      <c r="AH126" s="4">
        <f t="shared" si="62"/>
        <v>0</v>
      </c>
      <c r="AI126" s="4">
        <f t="shared" si="77"/>
        <v>0</v>
      </c>
      <c r="AJ126" s="4">
        <f t="shared" si="78"/>
        <v>0</v>
      </c>
      <c r="AK126" s="4" t="str">
        <f t="shared" si="79"/>
        <v/>
      </c>
      <c r="AL126" s="4" t="str">
        <f t="shared" si="63"/>
        <v/>
      </c>
      <c r="AM126" s="4" t="str">
        <f t="shared" si="64"/>
        <v/>
      </c>
      <c r="AR126" s="6">
        <f t="shared" si="80"/>
        <v>0</v>
      </c>
      <c r="AS126" s="6" t="str">
        <f t="shared" si="81"/>
        <v/>
      </c>
    </row>
    <row r="127" spans="1:45" ht="17.25" customHeight="1" x14ac:dyDescent="0.15">
      <c r="A127" s="35" t="str">
        <f t="shared" si="56"/>
        <v/>
      </c>
      <c r="B127" s="81"/>
      <c r="C127" s="78"/>
      <c r="D127" s="78"/>
      <c r="E127" s="78"/>
      <c r="F127" s="78"/>
      <c r="G127" s="47"/>
      <c r="H127" s="82"/>
      <c r="I127" s="47"/>
      <c r="J127" s="82"/>
      <c r="K127" s="47"/>
      <c r="L127" s="82"/>
      <c r="M127" s="86" t="str">
        <f t="shared" si="67"/>
        <v/>
      </c>
      <c r="N127" s="89" t="str">
        <f t="shared" si="41"/>
        <v/>
      </c>
      <c r="O127" s="89" t="str">
        <f>IF(ISERROR(VLOOKUP(AK127,AN$7:$AO$42,2,0)),"",VLOOKUP(AK127,AN$7:$AO$42,2,0))</f>
        <v/>
      </c>
      <c r="P127" s="75"/>
      <c r="Q127" s="4">
        <f t="shared" si="57"/>
        <v>0</v>
      </c>
      <c r="R127" s="4">
        <f t="shared" si="82"/>
        <v>0</v>
      </c>
      <c r="S127" s="4" t="str">
        <f t="shared" si="83"/>
        <v/>
      </c>
      <c r="T127" s="4" t="str">
        <f t="shared" si="42"/>
        <v/>
      </c>
      <c r="U127" s="11">
        <f t="shared" si="58"/>
        <v>0</v>
      </c>
      <c r="V127" s="4" t="str">
        <f t="shared" si="43"/>
        <v/>
      </c>
      <c r="W127" s="4">
        <v>5</v>
      </c>
      <c r="X127" s="4" t="str">
        <f t="shared" si="61"/>
        <v xml:space="preserve"> </v>
      </c>
      <c r="Y127" s="4" t="str">
        <f t="shared" si="68"/>
        <v/>
      </c>
      <c r="Z127" s="4" t="str">
        <f t="shared" si="69"/>
        <v/>
      </c>
      <c r="AA127" s="4" t="str">
        <f t="shared" si="70"/>
        <v/>
      </c>
      <c r="AB127" s="4" t="str">
        <f t="shared" si="71"/>
        <v/>
      </c>
      <c r="AC127" s="4" t="str">
        <f t="shared" si="72"/>
        <v/>
      </c>
      <c r="AD127" s="4" t="str">
        <f t="shared" si="73"/>
        <v/>
      </c>
      <c r="AE127" s="4" t="str">
        <f t="shared" si="74"/>
        <v>999:99.99</v>
      </c>
      <c r="AF127" s="4" t="str">
        <f t="shared" si="75"/>
        <v>999:99.99</v>
      </c>
      <c r="AG127" s="4" t="str">
        <f t="shared" si="76"/>
        <v>999:99.99</v>
      </c>
      <c r="AH127" s="4">
        <f t="shared" si="62"/>
        <v>0</v>
      </c>
      <c r="AI127" s="4">
        <f t="shared" si="77"/>
        <v>0</v>
      </c>
      <c r="AJ127" s="4">
        <f t="shared" si="78"/>
        <v>0</v>
      </c>
      <c r="AK127" s="4" t="str">
        <f t="shared" si="79"/>
        <v/>
      </c>
      <c r="AL127" s="4" t="str">
        <f t="shared" si="63"/>
        <v/>
      </c>
      <c r="AM127" s="4" t="str">
        <f t="shared" si="64"/>
        <v/>
      </c>
      <c r="AR127" s="6">
        <f t="shared" si="80"/>
        <v>0</v>
      </c>
      <c r="AS127" s="6" t="str">
        <f t="shared" si="81"/>
        <v/>
      </c>
    </row>
    <row r="128" spans="1:45" ht="17.25" customHeight="1" x14ac:dyDescent="0.15">
      <c r="A128" s="35" t="str">
        <f t="shared" si="56"/>
        <v/>
      </c>
      <c r="B128" s="81"/>
      <c r="C128" s="78"/>
      <c r="D128" s="78"/>
      <c r="E128" s="78"/>
      <c r="F128" s="78"/>
      <c r="G128" s="47"/>
      <c r="H128" s="82"/>
      <c r="I128" s="47"/>
      <c r="J128" s="82"/>
      <c r="K128" s="47"/>
      <c r="L128" s="82"/>
      <c r="M128" s="86" t="str">
        <f t="shared" si="67"/>
        <v/>
      </c>
      <c r="N128" s="89" t="str">
        <f t="shared" si="41"/>
        <v/>
      </c>
      <c r="O128" s="89" t="str">
        <f>IF(ISERROR(VLOOKUP(AK128,AN$7:$AO$42,2,0)),"",VLOOKUP(AK128,AN$7:$AO$42,2,0))</f>
        <v/>
      </c>
      <c r="P128" s="75"/>
      <c r="Q128" s="4">
        <f t="shared" si="57"/>
        <v>0</v>
      </c>
      <c r="R128" s="4">
        <f t="shared" si="82"/>
        <v>0</v>
      </c>
      <c r="S128" s="4" t="str">
        <f t="shared" si="83"/>
        <v/>
      </c>
      <c r="T128" s="4" t="str">
        <f t="shared" si="42"/>
        <v/>
      </c>
      <c r="U128" s="11">
        <f t="shared" si="58"/>
        <v>0</v>
      </c>
      <c r="V128" s="4" t="str">
        <f t="shared" si="43"/>
        <v/>
      </c>
      <c r="W128" s="4">
        <v>5</v>
      </c>
      <c r="X128" s="4" t="str">
        <f t="shared" si="61"/>
        <v xml:space="preserve"> </v>
      </c>
      <c r="Y128" s="4" t="str">
        <f t="shared" si="68"/>
        <v/>
      </c>
      <c r="Z128" s="4" t="str">
        <f t="shared" si="69"/>
        <v/>
      </c>
      <c r="AA128" s="4" t="str">
        <f t="shared" si="70"/>
        <v/>
      </c>
      <c r="AB128" s="4" t="str">
        <f t="shared" si="71"/>
        <v/>
      </c>
      <c r="AC128" s="4" t="str">
        <f t="shared" si="72"/>
        <v/>
      </c>
      <c r="AD128" s="4" t="str">
        <f t="shared" si="73"/>
        <v/>
      </c>
      <c r="AE128" s="4" t="str">
        <f t="shared" si="74"/>
        <v>999:99.99</v>
      </c>
      <c r="AF128" s="4" t="str">
        <f t="shared" si="75"/>
        <v>999:99.99</v>
      </c>
      <c r="AG128" s="4" t="str">
        <f t="shared" si="76"/>
        <v>999:99.99</v>
      </c>
      <c r="AH128" s="4">
        <f t="shared" si="62"/>
        <v>0</v>
      </c>
      <c r="AI128" s="4">
        <f t="shared" si="77"/>
        <v>0</v>
      </c>
      <c r="AJ128" s="4">
        <f t="shared" si="78"/>
        <v>0</v>
      </c>
      <c r="AK128" s="4" t="str">
        <f t="shared" si="79"/>
        <v/>
      </c>
      <c r="AL128" s="4" t="str">
        <f t="shared" si="63"/>
        <v/>
      </c>
      <c r="AM128" s="4" t="str">
        <f t="shared" si="64"/>
        <v/>
      </c>
      <c r="AR128" s="6">
        <f t="shared" si="80"/>
        <v>0</v>
      </c>
      <c r="AS128" s="6" t="str">
        <f t="shared" si="81"/>
        <v/>
      </c>
    </row>
    <row r="129" spans="14:37" ht="17.25" customHeight="1" x14ac:dyDescent="0.15">
      <c r="N129" s="90"/>
      <c r="O129" s="91"/>
      <c r="P129" s="75"/>
      <c r="U129" s="11">
        <f>SUM(U69:U128)</f>
        <v>0</v>
      </c>
      <c r="V129" s="4" t="str">
        <f t="shared" si="43"/>
        <v/>
      </c>
      <c r="Y129" s="4" t="str">
        <f>IF(G129="","",VLOOKUP(G129,$AR$9:$AS$24,2,0))</f>
        <v/>
      </c>
      <c r="Z129" s="4" t="str">
        <f>IF(I129="","",VLOOKUP(I129,$AR$9:$AS$24,2,0))</f>
        <v/>
      </c>
      <c r="AA129" s="4" t="str">
        <f>IF(K129="","",VLOOKUP(K129,$AR$9:$AS$24,2,0))</f>
        <v/>
      </c>
      <c r="AH129" s="4" t="str">
        <f>IF(P129="","",VLOOKUP(P129,$AR$9:$AS$24,2,0))</f>
        <v/>
      </c>
      <c r="AI129" s="4" t="str">
        <f>IF(R129="","",VLOOKUP(R129,$AR$9:$AS$24,2,0))</f>
        <v/>
      </c>
      <c r="AJ129" s="4" t="str">
        <f>IF(T129="","",VLOOKUP(T129,$AR$9:$AS$24,2,0))</f>
        <v/>
      </c>
      <c r="AK129" s="4" t="str">
        <f>IF(B129="","",INT(($T$2-#REF!)/10000))</f>
        <v/>
      </c>
    </row>
    <row r="130" spans="14:37" ht="17.25" customHeight="1" x14ac:dyDescent="0.15">
      <c r="Y130" s="4" t="str">
        <f>IF(G130="","",VLOOKUP(G130,$AR$9:$AS$24,2,0))</f>
        <v/>
      </c>
      <c r="Z130" s="4" t="str">
        <f>IF(I130="","",VLOOKUP(I130,$AR$9:$AS$24,2,0))</f>
        <v/>
      </c>
      <c r="AA130" s="4" t="str">
        <f>IF(K130="","",VLOOKUP(K130,$AR$9:$AS$24,2,0))</f>
        <v/>
      </c>
      <c r="AH130" s="4" t="str">
        <f>IF(P130="","",VLOOKUP(P130,$AR$9:$AS$24,2,0))</f>
        <v/>
      </c>
      <c r="AI130" s="4" t="str">
        <f>IF(R130="","",VLOOKUP(R130,$AR$9:$AS$24,2,0))</f>
        <v/>
      </c>
      <c r="AJ130" s="4" t="str">
        <f>IF(T130="","",VLOOKUP(T130,$AR$9:$AS$24,2,0))</f>
        <v/>
      </c>
      <c r="AK130" s="4" t="str">
        <f>IF(B130="","",INT(($T$2-#REF!)/10000))</f>
        <v/>
      </c>
    </row>
    <row r="131" spans="14:37" ht="17.25" customHeight="1" x14ac:dyDescent="0.15">
      <c r="AK131" s="4" t="str">
        <f>IF(B131="","",INT(($T$2-#REF!)/10000))</f>
        <v/>
      </c>
    </row>
  </sheetData>
  <sheetProtection algorithmName="SHA-512" hashValue="WN/I59q8iLPdrXapoG9sXFypDMNk8PCdg2z0LpXEnKH2eOsx8PD6a+PqC2elw7deHYUukkX5iHyWjul2Safkng==" saltValue="YcFAKwHYikYLVuDDQBE5kA==" spinCount="100000" sheet="1" selectLockedCells="1"/>
  <mergeCells count="8">
    <mergeCell ref="AH5:AJ5"/>
    <mergeCell ref="K1:L1"/>
    <mergeCell ref="G5:H5"/>
    <mergeCell ref="I5:J5"/>
    <mergeCell ref="K5:L5"/>
    <mergeCell ref="AE5:AG5"/>
    <mergeCell ref="Y5:AA5"/>
    <mergeCell ref="AB5:AD5"/>
  </mergeCells>
  <phoneticPr fontId="2"/>
  <dataValidations xWindow="714" yWindow="463" count="9">
    <dataValidation imeMode="on" allowBlank="1" showInputMessage="1" showErrorMessage="1" promptTitle="名" prompt="選手の名を入力して下さい。" sqref="D7:D66 D69:D128" xr:uid="{00000000-0002-0000-0100-000000000000}"/>
    <dataValidation type="decimal" imeMode="off" allowBlank="1" showInputMessage="1" showErrorMessage="1" errorTitle="入力確認" error="20分以内で入力して下さい。_x000a_１分以上の場合は_x000a_1分45秒67→｢145.67｣の形式で_x000a_入力して下さい。" promptTitle="エントリータイム入力" prompt="例　30秒45　→　30.45_x000a_1分13秒32　→　113.32" sqref="J7:J66 H69:H128 L69:L128 H7:H66 L7:L66 J69:J128" xr:uid="{00000000-0002-0000-0100-000001000000}">
      <formula1>1</formula1>
      <formula2>2000</formula2>
    </dataValidation>
    <dataValidation allowBlank="1" showInputMessage="1" showErrorMessage="1" prompt="入力不要" sqref="O69:P128 A7:A66 A69:A128 M69:M128 O7:P66 M7:M66 N7:N128" xr:uid="{00000000-0002-0000-0100-000002000000}"/>
    <dataValidation imeMode="on" allowBlank="1" showInputMessage="1" showErrorMessage="1" promptTitle="姓" prompt="選手の姓を入力して下さい。" sqref="C69:C128 C7:C66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E69:E128 E7:E66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F7:F66 F69:F128" xr:uid="{00000000-0002-0000-0100-000005000000}"/>
    <dataValidation type="date" imeMode="off" operator="lessThanOrEqual" allowBlank="1" showInputMessage="1" error="18歳未満は出場出来ません。" promptTitle="入力形式" prompt="例　1943/01/14 の形式で_x000a_入力して下さい。" sqref="B7:B66" xr:uid="{00000000-0002-0000-0100-000006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9:B128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G7:G66 K69:K128 I69:I128 G69:G128 K7:K66 I7:I66" xr:uid="{00000000-0002-0000-0100-000008000000}">
      <formula1>$AR$9:$AR$20</formula1>
    </dataValidation>
  </dataValidations>
  <printOptions horizontalCentered="1"/>
  <pageMargins left="0.27559055118110237" right="0.27559055118110237" top="0.59055118110236227" bottom="0.39370078740157483" header="0.51181102362204722" footer="0.51181102362204722"/>
  <pageSetup paperSize="9" scale="70" fitToHeight="2" orientation="portrait" blackAndWhite="1" horizontalDpi="4294967292" verticalDpi="300" r:id="rId1"/>
  <headerFooter alignWithMargins="0"/>
  <rowBreaks count="1" manualBreakCount="1">
    <brk id="6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G32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09375" defaultRowHeight="18" customHeight="1" x14ac:dyDescent="0.15"/>
  <cols>
    <col min="1" max="1" width="6.33203125" style="13" customWidth="1"/>
    <col min="2" max="2" width="16.6640625" customWidth="1"/>
    <col min="3" max="3" width="16.88671875" style="13" customWidth="1"/>
    <col min="4" max="4" width="11.6640625" customWidth="1"/>
    <col min="5" max="5" width="37.44140625" hidden="1" customWidth="1"/>
    <col min="6" max="6" width="18.33203125" hidden="1" customWidth="1"/>
    <col min="7" max="7" width="12.33203125" hidden="1" customWidth="1"/>
    <col min="8" max="14" width="9.109375" hidden="1" customWidth="1"/>
    <col min="15" max="15" width="14.109375" hidden="1" customWidth="1"/>
    <col min="16" max="33" width="9.109375" hidden="1" customWidth="1"/>
    <col min="34" max="60" width="9.109375" customWidth="1"/>
  </cols>
  <sheetData>
    <row r="1" spans="1:16" ht="18" customHeight="1" x14ac:dyDescent="0.15">
      <c r="A1" s="102" t="str">
        <f>申込書!B1</f>
        <v>第78回横浜市民大会　（ジュニアの部）</v>
      </c>
      <c r="E1" s="14"/>
      <c r="F1" s="103" t="s">
        <v>130</v>
      </c>
    </row>
    <row r="2" spans="1:16" ht="18" customHeight="1" x14ac:dyDescent="0.15">
      <c r="C2" s="36"/>
      <c r="D2" s="36"/>
      <c r="E2" s="36"/>
      <c r="F2" s="36"/>
    </row>
    <row r="3" spans="1:16" ht="18" customHeight="1" x14ac:dyDescent="0.15">
      <c r="A3" s="50"/>
      <c r="B3" s="95" t="str">
        <f>IF(申込書!C6="","",申込書!C6)</f>
        <v/>
      </c>
      <c r="C3" s="51"/>
      <c r="D3" s="52"/>
    </row>
    <row r="4" spans="1:16" ht="18" customHeight="1" x14ac:dyDescent="0.15">
      <c r="B4" s="2"/>
      <c r="C4" s="14"/>
    </row>
    <row r="5" spans="1:16" s="13" customFormat="1" ht="18" customHeight="1" x14ac:dyDescent="0.15">
      <c r="A5" s="7" t="s">
        <v>7</v>
      </c>
      <c r="B5" s="7" t="s">
        <v>8</v>
      </c>
      <c r="C5" s="7" t="s">
        <v>11</v>
      </c>
      <c r="D5" s="7" t="s">
        <v>9</v>
      </c>
      <c r="E5" s="25"/>
      <c r="I5" t="s">
        <v>124</v>
      </c>
    </row>
    <row r="6" spans="1:16" s="13" customFormat="1" ht="18" customHeight="1" x14ac:dyDescent="0.15">
      <c r="A6" s="15" t="s">
        <v>147</v>
      </c>
      <c r="B6" s="16"/>
      <c r="C6" s="17"/>
      <c r="D6" s="17"/>
      <c r="G6" s="13" t="s">
        <v>122</v>
      </c>
      <c r="H6" s="13" t="s">
        <v>123</v>
      </c>
    </row>
    <row r="7" spans="1:16" ht="18" customHeight="1" x14ac:dyDescent="0.15">
      <c r="A7" s="7" t="str">
        <f>IF(B7="","",1)</f>
        <v/>
      </c>
      <c r="B7" s="40" t="str">
        <f>IF(C7="","",申込書!$Q$4)</f>
        <v/>
      </c>
      <c r="C7" s="96"/>
      <c r="D7" s="97"/>
      <c r="E7" s="104"/>
      <c r="F7" s="100"/>
      <c r="G7" s="4" t="str">
        <f>IF(D7="","999:99.99"," "&amp;LEFT(RIGHT("        "&amp;TEXT(D7,"0.00"),7),2)&amp;":"&amp;RIGHT(TEXT(D7,"0.00"),5))</f>
        <v>999:99.99</v>
      </c>
      <c r="H7" t="str">
        <f>IF(C7="","",VLOOKUP(C7,$O$8:$P$12,2,0))</f>
        <v/>
      </c>
      <c r="I7">
        <f>IF(H7="",0,COUNTIF(H$7:H$11,H7))</f>
        <v>0</v>
      </c>
    </row>
    <row r="8" spans="1:16" ht="18" customHeight="1" x14ac:dyDescent="0.15">
      <c r="A8" s="7" t="str">
        <f>IF(B8="","",A7+1)</f>
        <v/>
      </c>
      <c r="B8" s="40" t="str">
        <f>IF(C8="","",申込書!$Q$4)</f>
        <v/>
      </c>
      <c r="C8" s="96"/>
      <c r="D8" s="97"/>
      <c r="E8" s="104"/>
      <c r="F8" s="100"/>
      <c r="G8" s="4" t="str">
        <f>IF(D8="","999:99.99"," "&amp;LEFT(RIGHT("        "&amp;TEXT(D8,"0.00"),7),2)&amp;":"&amp;RIGHT(TEXT(D8,"0.00"),5))</f>
        <v>999:99.99</v>
      </c>
      <c r="H8" t="str">
        <f t="shared" ref="H8:H32" si="0">IF(C8="","",VLOOKUP(C8,$O$8:$P$12,2,0))</f>
        <v/>
      </c>
      <c r="I8">
        <f>IF(H8="",0,COUNTIF(H$7:H$11,H8))</f>
        <v>0</v>
      </c>
      <c r="O8" t="s">
        <v>136</v>
      </c>
      <c r="P8">
        <v>1</v>
      </c>
    </row>
    <row r="9" spans="1:16" ht="18" customHeight="1" x14ac:dyDescent="0.15">
      <c r="A9" s="7" t="str">
        <f>IF(B9="","",A8+1)</f>
        <v/>
      </c>
      <c r="B9" s="40" t="str">
        <f>IF(C9="","",申込書!$Q$4)</f>
        <v/>
      </c>
      <c r="C9" s="96"/>
      <c r="D9" s="97"/>
      <c r="E9" s="104"/>
      <c r="F9" s="100"/>
      <c r="G9" s="4" t="str">
        <f>IF(D9="","999:99.99"," "&amp;LEFT(RIGHT("        "&amp;TEXT(D9,"0.00"),7),2)&amp;":"&amp;RIGHT(TEXT(D9,"0.00"),5))</f>
        <v>999:99.99</v>
      </c>
      <c r="H9" t="str">
        <f t="shared" si="0"/>
        <v/>
      </c>
      <c r="I9">
        <f>IF(H9="",0,COUNTIF(H$7:H$11,H9))</f>
        <v>0</v>
      </c>
      <c r="O9" t="s">
        <v>137</v>
      </c>
      <c r="P9">
        <v>2</v>
      </c>
    </row>
    <row r="10" spans="1:16" ht="18" customHeight="1" x14ac:dyDescent="0.15">
      <c r="A10" s="7" t="str">
        <f>IF(B10="","",A9+1)</f>
        <v/>
      </c>
      <c r="B10" s="40" t="str">
        <f>IF(C10="","",申込書!$Q$4)</f>
        <v/>
      </c>
      <c r="C10" s="96"/>
      <c r="D10" s="97"/>
      <c r="E10" s="104"/>
      <c r="F10" s="100"/>
      <c r="G10" s="4" t="str">
        <f>IF(D10="","999:99.99"," "&amp;LEFT(RIGHT("        "&amp;TEXT(D10,"0.00"),7),2)&amp;":"&amp;RIGHT(TEXT(D10,"0.00"),5))</f>
        <v>999:99.99</v>
      </c>
      <c r="H10" t="str">
        <f t="shared" si="0"/>
        <v/>
      </c>
      <c r="I10">
        <f>IF(H10="",0,COUNTIF(H$7:H$11,H10))</f>
        <v>0</v>
      </c>
    </row>
    <row r="11" spans="1:16" ht="18" customHeight="1" x14ac:dyDescent="0.15">
      <c r="A11" s="7" t="str">
        <f>IF(B11="","",A10+1)</f>
        <v/>
      </c>
      <c r="B11" s="40" t="str">
        <f>IF(C11="","",申込書!$Q$4)</f>
        <v/>
      </c>
      <c r="C11" s="96"/>
      <c r="D11" s="97"/>
      <c r="E11" s="104"/>
      <c r="F11" s="100"/>
      <c r="G11" s="4" t="str">
        <f>IF(D11="","999:99.99"," "&amp;LEFT(RIGHT("        "&amp;TEXT(D11,"0.00"),7),2)&amp;":"&amp;RIGHT(TEXT(D11,"0.00"),5))</f>
        <v>999:99.99</v>
      </c>
      <c r="H11" t="str">
        <f t="shared" si="0"/>
        <v/>
      </c>
      <c r="I11">
        <f>IF(H11="",0,COUNTIF(H$7:H$11,H11))</f>
        <v>0</v>
      </c>
      <c r="J11">
        <f>COUNTA(C7:C11)</f>
        <v>0</v>
      </c>
    </row>
    <row r="12" spans="1:16" ht="18" customHeight="1" x14ac:dyDescent="0.15">
      <c r="A12" s="18"/>
      <c r="B12" s="19"/>
      <c r="C12" s="34"/>
      <c r="D12" s="101"/>
      <c r="E12" s="100"/>
      <c r="F12" s="100"/>
      <c r="G12" s="4"/>
    </row>
    <row r="13" spans="1:16" s="13" customFormat="1" ht="18" customHeight="1" x14ac:dyDescent="0.15">
      <c r="A13" s="20" t="s">
        <v>148</v>
      </c>
      <c r="B13" s="17"/>
      <c r="C13" s="17"/>
      <c r="D13" s="17"/>
      <c r="E13" s="100"/>
      <c r="F13" s="100"/>
      <c r="G13" s="4"/>
      <c r="H13"/>
    </row>
    <row r="14" spans="1:16" ht="18" customHeight="1" x14ac:dyDescent="0.15">
      <c r="A14" s="7" t="str">
        <f>IF(B14="","",1)</f>
        <v/>
      </c>
      <c r="B14" s="40" t="str">
        <f>IF(C14="","",申込書!$Q$4)</f>
        <v/>
      </c>
      <c r="C14" s="96"/>
      <c r="D14" s="97"/>
      <c r="E14" s="104"/>
      <c r="F14" s="100"/>
      <c r="G14" s="4" t="str">
        <f>IF(D14="","999:99.99"," "&amp;LEFT(RIGHT("        "&amp;TEXT(D14,"0.00"),7),2)&amp;":"&amp;RIGHT(TEXT(D14,"0.00"),5))</f>
        <v>999:99.99</v>
      </c>
      <c r="H14" t="str">
        <f t="shared" si="0"/>
        <v/>
      </c>
      <c r="I14">
        <f>IF(H14="",0,COUNTIF(H$14:H$18,H14))</f>
        <v>0</v>
      </c>
    </row>
    <row r="15" spans="1:16" ht="18" customHeight="1" x14ac:dyDescent="0.15">
      <c r="A15" s="7" t="str">
        <f>IF(B15="","",A14+1)</f>
        <v/>
      </c>
      <c r="B15" s="40" t="str">
        <f>IF(C15="","",申込書!$Q$4)</f>
        <v/>
      </c>
      <c r="C15" s="96"/>
      <c r="D15" s="97"/>
      <c r="E15" s="104"/>
      <c r="F15" s="100"/>
      <c r="G15" s="4" t="str">
        <f>IF(D15="","999:99.99"," "&amp;LEFT(RIGHT("        "&amp;TEXT(D15,"0.00"),7),2)&amp;":"&amp;RIGHT(TEXT(D15,"0.00"),5))</f>
        <v>999:99.99</v>
      </c>
      <c r="H15" t="str">
        <f t="shared" si="0"/>
        <v/>
      </c>
      <c r="I15">
        <f>IF(H15="",0,COUNTIF(H$14:H$18,H15))</f>
        <v>0</v>
      </c>
    </row>
    <row r="16" spans="1:16" ht="18" customHeight="1" x14ac:dyDescent="0.15">
      <c r="A16" s="7" t="str">
        <f>IF(B16="","",A15+1)</f>
        <v/>
      </c>
      <c r="B16" s="40" t="str">
        <f>IF(C16="","",申込書!$Q$4)</f>
        <v/>
      </c>
      <c r="C16" s="96"/>
      <c r="D16" s="97"/>
      <c r="E16" s="104"/>
      <c r="F16" s="100"/>
      <c r="G16" s="4" t="str">
        <f>IF(D16="","999:99.99"," "&amp;LEFT(RIGHT("        "&amp;TEXT(D16,"0.00"),7),2)&amp;":"&amp;RIGHT(TEXT(D16,"0.00"),5))</f>
        <v>999:99.99</v>
      </c>
      <c r="H16" t="str">
        <f t="shared" si="0"/>
        <v/>
      </c>
      <c r="I16">
        <f>IF(H16="",0,COUNTIF(H$14:H$18,H16))</f>
        <v>0</v>
      </c>
    </row>
    <row r="17" spans="1:10" ht="18" customHeight="1" x14ac:dyDescent="0.15">
      <c r="A17" s="7" t="str">
        <f>IF(B17="","",A16+1)</f>
        <v/>
      </c>
      <c r="B17" s="40" t="str">
        <f>IF(C17="","",申込書!$Q$4)</f>
        <v/>
      </c>
      <c r="C17" s="96"/>
      <c r="D17" s="97"/>
      <c r="E17" s="104"/>
      <c r="F17" s="100"/>
      <c r="G17" s="4" t="str">
        <f>IF(D17="","999:99.99"," "&amp;LEFT(RIGHT("        "&amp;TEXT(D17,"0.00"),7),2)&amp;":"&amp;RIGHT(TEXT(D17,"0.00"),5))</f>
        <v>999:99.99</v>
      </c>
      <c r="H17" t="str">
        <f t="shared" si="0"/>
        <v/>
      </c>
      <c r="I17">
        <f>IF(H17="",0,COUNTIF(H$14:H$18,H17))</f>
        <v>0</v>
      </c>
    </row>
    <row r="18" spans="1:10" ht="18" customHeight="1" x14ac:dyDescent="0.15">
      <c r="A18" s="7" t="str">
        <f>IF(B18="","",A17+1)</f>
        <v/>
      </c>
      <c r="B18" s="40" t="str">
        <f>IF(C18="","",申込書!$Q$4)</f>
        <v/>
      </c>
      <c r="C18" s="96"/>
      <c r="D18" s="97"/>
      <c r="E18" s="104"/>
      <c r="F18" s="100"/>
      <c r="G18" s="4" t="str">
        <f>IF(D18="","999:99.99"," "&amp;LEFT(RIGHT("        "&amp;TEXT(D18,"0.00"),7),2)&amp;":"&amp;RIGHT(TEXT(D18,"0.00"),5))</f>
        <v>999:99.99</v>
      </c>
      <c r="H18" t="str">
        <f t="shared" si="0"/>
        <v/>
      </c>
      <c r="I18">
        <f>IF(H18="",0,COUNTIF(H$14:H$18,H18))</f>
        <v>0</v>
      </c>
      <c r="J18">
        <f>COUNTA(C14:C18)</f>
        <v>0</v>
      </c>
    </row>
    <row r="19" spans="1:10" ht="18" customHeight="1" x14ac:dyDescent="0.15">
      <c r="A19" s="18"/>
      <c r="B19" s="19"/>
      <c r="C19" s="34"/>
      <c r="D19" s="101"/>
      <c r="E19" s="100"/>
      <c r="F19" s="100"/>
      <c r="G19" s="4"/>
    </row>
    <row r="20" spans="1:10" s="13" customFormat="1" ht="18" customHeight="1" x14ac:dyDescent="0.15">
      <c r="A20" s="20" t="s">
        <v>149</v>
      </c>
      <c r="B20" s="17"/>
      <c r="C20" s="17"/>
      <c r="D20" s="17"/>
      <c r="E20" s="100"/>
      <c r="F20" s="100"/>
      <c r="G20" s="4"/>
      <c r="H20"/>
    </row>
    <row r="21" spans="1:10" ht="18" customHeight="1" x14ac:dyDescent="0.15">
      <c r="A21" s="7" t="str">
        <f>IF(B21="","",1)</f>
        <v/>
      </c>
      <c r="B21" s="40" t="str">
        <f>IF(C21="","",申込書!$Q$4)</f>
        <v/>
      </c>
      <c r="C21" s="98"/>
      <c r="D21" s="99"/>
      <c r="E21" s="104"/>
      <c r="F21" s="100"/>
      <c r="G21" s="4" t="str">
        <f>IF(D21="","999:99.99"," "&amp;LEFT(RIGHT("        "&amp;TEXT(D21,"0.00"),7),2)&amp;":"&amp;RIGHT(TEXT(D21,"0.00"),5))</f>
        <v>999:99.99</v>
      </c>
      <c r="H21" t="str">
        <f t="shared" si="0"/>
        <v/>
      </c>
      <c r="I21">
        <f>IF(H21="",0,COUNTIF(H$21:H$25,H21))</f>
        <v>0</v>
      </c>
    </row>
    <row r="22" spans="1:10" ht="18" customHeight="1" x14ac:dyDescent="0.15">
      <c r="A22" s="7" t="str">
        <f>IF(B22="","",A21+1)</f>
        <v/>
      </c>
      <c r="B22" s="40" t="str">
        <f>IF(C22="","",申込書!$Q$4)</f>
        <v/>
      </c>
      <c r="C22" s="98"/>
      <c r="D22" s="99"/>
      <c r="E22" s="104"/>
      <c r="F22" s="100"/>
      <c r="G22" s="4" t="str">
        <f>IF(D22="","999:99.99"," "&amp;LEFT(RIGHT("        "&amp;TEXT(D22,"0.00"),7),2)&amp;":"&amp;RIGHT(TEXT(D22,"0.00"),5))</f>
        <v>999:99.99</v>
      </c>
      <c r="H22" t="str">
        <f t="shared" si="0"/>
        <v/>
      </c>
      <c r="I22">
        <f>IF(H22="",0,COUNTIF(H$21:H$25,H22))</f>
        <v>0</v>
      </c>
    </row>
    <row r="23" spans="1:10" ht="18" customHeight="1" x14ac:dyDescent="0.15">
      <c r="A23" s="7" t="str">
        <f>IF(B23="","",A22+1)</f>
        <v/>
      </c>
      <c r="B23" s="40" t="str">
        <f>IF(C23="","",申込書!$Q$4)</f>
        <v/>
      </c>
      <c r="C23" s="98"/>
      <c r="D23" s="99"/>
      <c r="E23" s="104"/>
      <c r="F23" s="100"/>
      <c r="G23" s="4" t="str">
        <f>IF(D23="","999:99.99"," "&amp;LEFT(RIGHT("        "&amp;TEXT(D23,"0.00"),7),2)&amp;":"&amp;RIGHT(TEXT(D23,"0.00"),5))</f>
        <v>999:99.99</v>
      </c>
      <c r="H23" t="str">
        <f t="shared" si="0"/>
        <v/>
      </c>
      <c r="I23">
        <f>IF(H23="",0,COUNTIF(H$21:H$25,H23))</f>
        <v>0</v>
      </c>
    </row>
    <row r="24" spans="1:10" ht="18" customHeight="1" x14ac:dyDescent="0.15">
      <c r="A24" s="7" t="str">
        <f>IF(B24="","",A23+1)</f>
        <v/>
      </c>
      <c r="B24" s="40" t="str">
        <f>IF(C24="","",申込書!$Q$4)</f>
        <v/>
      </c>
      <c r="C24" s="98"/>
      <c r="D24" s="99"/>
      <c r="E24" s="104"/>
      <c r="F24" s="100"/>
      <c r="G24" s="4" t="str">
        <f>IF(D24="","999:99.99"," "&amp;LEFT(RIGHT("        "&amp;TEXT(D24,"0.00"),7),2)&amp;":"&amp;RIGHT(TEXT(D24,"0.00"),5))</f>
        <v>999:99.99</v>
      </c>
      <c r="H24" t="str">
        <f t="shared" si="0"/>
        <v/>
      </c>
      <c r="I24">
        <f>IF(H24="",0,COUNTIF(H$21:H$25,H24))</f>
        <v>0</v>
      </c>
    </row>
    <row r="25" spans="1:10" ht="18" customHeight="1" x14ac:dyDescent="0.15">
      <c r="A25" s="7" t="str">
        <f>IF(B25="","",A24+1)</f>
        <v/>
      </c>
      <c r="B25" s="40" t="str">
        <f>IF(C25="","",申込書!$Q$4)</f>
        <v/>
      </c>
      <c r="C25" s="98"/>
      <c r="D25" s="99"/>
      <c r="E25" s="104"/>
      <c r="F25" s="100"/>
      <c r="G25" s="4" t="str">
        <f>IF(D25="","999:99.99"," "&amp;LEFT(RIGHT("        "&amp;TEXT(D25,"0.00"),7),2)&amp;":"&amp;RIGHT(TEXT(D25,"0.00"),5))</f>
        <v>999:99.99</v>
      </c>
      <c r="H25" t="str">
        <f t="shared" si="0"/>
        <v/>
      </c>
      <c r="I25">
        <f>IF(H25="",0,COUNTIF(H$21:H$25,H25))</f>
        <v>0</v>
      </c>
      <c r="J25">
        <f>COUNTA(C21:C25)</f>
        <v>0</v>
      </c>
    </row>
    <row r="26" spans="1:10" ht="18" customHeight="1" x14ac:dyDescent="0.15">
      <c r="A26" s="18"/>
      <c r="B26" s="19"/>
      <c r="C26" s="34"/>
      <c r="D26" s="101"/>
      <c r="E26" s="100"/>
      <c r="F26" s="100"/>
      <c r="G26" s="4"/>
    </row>
    <row r="27" spans="1:10" s="13" customFormat="1" ht="18" customHeight="1" x14ac:dyDescent="0.15">
      <c r="A27" s="20" t="s">
        <v>150</v>
      </c>
      <c r="B27" s="17"/>
      <c r="C27" s="17"/>
      <c r="D27" s="17"/>
      <c r="E27" s="100"/>
      <c r="F27" s="100"/>
      <c r="G27" s="4"/>
      <c r="H27"/>
    </row>
    <row r="28" spans="1:10" ht="18" customHeight="1" x14ac:dyDescent="0.15">
      <c r="A28" s="7" t="str">
        <f>IF(B28="","",1)</f>
        <v/>
      </c>
      <c r="B28" s="40" t="str">
        <f>IF(C28="","",申込書!$Q$4)</f>
        <v/>
      </c>
      <c r="C28" s="98"/>
      <c r="D28" s="99"/>
      <c r="E28" s="104"/>
      <c r="F28" s="100"/>
      <c r="G28" s="4" t="str">
        <f>IF(D28="","999:99.99"," "&amp;LEFT(RIGHT("        "&amp;TEXT(D28,"0.00"),7),2)&amp;":"&amp;RIGHT(TEXT(D28,"0.00"),5))</f>
        <v>999:99.99</v>
      </c>
      <c r="H28" t="str">
        <f t="shared" si="0"/>
        <v/>
      </c>
      <c r="I28">
        <f>IF(H28="",0,COUNTIF(H$28:H$32,H28))</f>
        <v>0</v>
      </c>
    </row>
    <row r="29" spans="1:10" ht="18" customHeight="1" x14ac:dyDescent="0.15">
      <c r="A29" s="7" t="str">
        <f>IF(B29="","",A28+1)</f>
        <v/>
      </c>
      <c r="B29" s="40" t="str">
        <f>IF(C29="","",申込書!$Q$4)</f>
        <v/>
      </c>
      <c r="C29" s="98"/>
      <c r="D29" s="99"/>
      <c r="E29" s="104"/>
      <c r="F29" s="100"/>
      <c r="G29" s="4" t="str">
        <f>IF(D29="","999:99.99"," "&amp;LEFT(RIGHT("        "&amp;TEXT(D29,"0.00"),7),2)&amp;":"&amp;RIGHT(TEXT(D29,"0.00"),5))</f>
        <v>999:99.99</v>
      </c>
      <c r="H29" t="str">
        <f t="shared" si="0"/>
        <v/>
      </c>
      <c r="I29">
        <f>IF(H29="",0,COUNTIF(H$28:H$32,H29))</f>
        <v>0</v>
      </c>
    </row>
    <row r="30" spans="1:10" ht="18" customHeight="1" x14ac:dyDescent="0.15">
      <c r="A30" s="7" t="str">
        <f>IF(B30="","",A29+1)</f>
        <v/>
      </c>
      <c r="B30" s="40" t="str">
        <f>IF(C30="","",申込書!$Q$4)</f>
        <v/>
      </c>
      <c r="C30" s="98"/>
      <c r="D30" s="99"/>
      <c r="E30" s="104"/>
      <c r="F30" s="100"/>
      <c r="G30" s="4" t="str">
        <f>IF(D30="","999:99.99"," "&amp;LEFT(RIGHT("        "&amp;TEXT(D30,"0.00"),7),2)&amp;":"&amp;RIGHT(TEXT(D30,"0.00"),5))</f>
        <v>999:99.99</v>
      </c>
      <c r="H30" t="str">
        <f t="shared" si="0"/>
        <v/>
      </c>
      <c r="I30">
        <f>IF(H30="",0,COUNTIF(H$28:H$32,H30))</f>
        <v>0</v>
      </c>
    </row>
    <row r="31" spans="1:10" ht="18" customHeight="1" x14ac:dyDescent="0.15">
      <c r="A31" s="7" t="str">
        <f>IF(B31="","",A30+1)</f>
        <v/>
      </c>
      <c r="B31" s="40" t="str">
        <f>IF(C31="","",申込書!$Q$4)</f>
        <v/>
      </c>
      <c r="C31" s="98"/>
      <c r="D31" s="99"/>
      <c r="E31" s="104"/>
      <c r="F31" s="100"/>
      <c r="G31" s="4" t="str">
        <f>IF(D31="","999:99.99"," "&amp;LEFT(RIGHT("        "&amp;TEXT(D31,"0.00"),7),2)&amp;":"&amp;RIGHT(TEXT(D31,"0.00"),5))</f>
        <v>999:99.99</v>
      </c>
      <c r="H31" t="str">
        <f t="shared" si="0"/>
        <v/>
      </c>
      <c r="I31">
        <f>IF(H31="",0,COUNTIF(H$28:H$32,H31))</f>
        <v>0</v>
      </c>
    </row>
    <row r="32" spans="1:10" ht="18" customHeight="1" x14ac:dyDescent="0.15">
      <c r="A32" s="7" t="str">
        <f>IF(B32="","",A31+1)</f>
        <v/>
      </c>
      <c r="B32" s="40" t="str">
        <f>IF(C32="","",申込書!$Q$4)</f>
        <v/>
      </c>
      <c r="C32" s="98"/>
      <c r="D32" s="99"/>
      <c r="E32" s="104"/>
      <c r="F32" s="100"/>
      <c r="G32" s="4" t="str">
        <f>IF(D32="","999:99.99"," "&amp;LEFT(RIGHT("        "&amp;TEXT(D32,"0.00"),7),2)&amp;":"&amp;RIGHT(TEXT(D32,"0.00"),5))</f>
        <v>999:99.99</v>
      </c>
      <c r="H32" t="str">
        <f t="shared" si="0"/>
        <v/>
      </c>
      <c r="I32">
        <f>IF(H32="",0,COUNTIF(H$28:H$32,H32))</f>
        <v>0</v>
      </c>
      <c r="J32">
        <f>COUNTA(C28:C32)</f>
        <v>0</v>
      </c>
    </row>
  </sheetData>
  <sheetProtection password="C18F" sheet="1" objects="1" scenarios="1" selectLockedCells="1"/>
  <phoneticPr fontId="2"/>
  <dataValidations xWindow="290" yWindow="349" count="3">
    <dataValidation imeMode="off" allowBlank="1" showInputMessage="1" showErrorMessage="1" promptTitle="エントリータイム入力" prompt="例　30秒45　→　30.45_x000a_１分13秒32 → 113.32" sqref="D7:D12 D14:D19 D21:D26 D28:D32" xr:uid="{00000000-0002-0000-0200-000000000000}"/>
    <dataValidation allowBlank="1" showInputMessage="1" showErrorMessage="1" prompt="入力不要" sqref="A21:B25 A7:B11 A14:B18 A28:B32" xr:uid="{00000000-0002-0000-0200-000001000000}"/>
    <dataValidation type="list" allowBlank="1" showInputMessage="1" showErrorMessage="1" promptTitle="区分選択" prompt="区分を選んでください。" sqref="C7:C11 C28:C32 C21:C25 C14:C18" xr:uid="{00000000-0002-0000-0200-000002000000}">
      <formula1>$O$7:$O$12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4"/>
  <sheetViews>
    <sheetView topLeftCell="E1" workbookViewId="0">
      <selection activeCell="Y19" sqref="Y19"/>
    </sheetView>
  </sheetViews>
  <sheetFormatPr defaultRowHeight="12" x14ac:dyDescent="0.15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12" width="5.44140625" customWidth="1"/>
    <col min="24" max="24" width="0" hidden="1" customWidth="1"/>
  </cols>
  <sheetData>
    <row r="1" spans="1:24" x14ac:dyDescent="0.15">
      <c r="G1" t="s">
        <v>35</v>
      </c>
      <c r="J1" t="s">
        <v>37</v>
      </c>
      <c r="M1" t="s">
        <v>36</v>
      </c>
      <c r="U1" t="s">
        <v>109</v>
      </c>
    </row>
    <row r="2" spans="1:24" x14ac:dyDescent="0.15">
      <c r="A2" t="s">
        <v>43</v>
      </c>
      <c r="B2" t="s">
        <v>32</v>
      </c>
      <c r="C2" t="s">
        <v>33</v>
      </c>
      <c r="D2" t="s">
        <v>8</v>
      </c>
      <c r="E2" t="s">
        <v>34</v>
      </c>
      <c r="F2" t="s">
        <v>104</v>
      </c>
      <c r="G2" t="s">
        <v>14</v>
      </c>
      <c r="H2" t="s">
        <v>13</v>
      </c>
      <c r="I2" t="s">
        <v>15</v>
      </c>
      <c r="J2" t="s">
        <v>14</v>
      </c>
      <c r="K2" t="s">
        <v>13</v>
      </c>
      <c r="L2" t="s">
        <v>15</v>
      </c>
      <c r="M2" t="s">
        <v>40</v>
      </c>
      <c r="N2" t="s">
        <v>41</v>
      </c>
      <c r="O2" t="s">
        <v>38</v>
      </c>
      <c r="P2" t="s">
        <v>39</v>
      </c>
      <c r="Q2" t="s">
        <v>15</v>
      </c>
      <c r="R2" t="s">
        <v>108</v>
      </c>
      <c r="S2" t="s">
        <v>20</v>
      </c>
      <c r="T2" t="s">
        <v>42</v>
      </c>
      <c r="U2" t="s">
        <v>110</v>
      </c>
      <c r="V2" t="s">
        <v>111</v>
      </c>
      <c r="W2" t="s">
        <v>112</v>
      </c>
      <c r="X2" t="s">
        <v>107</v>
      </c>
    </row>
    <row r="3" spans="1:24" x14ac:dyDescent="0.15">
      <c r="B3" s="26">
        <f>申込書!AB4</f>
        <v>14001</v>
      </c>
      <c r="C3" s="27">
        <f>申込書!Q4</f>
        <v>0</v>
      </c>
      <c r="D3">
        <f>申込書!C6</f>
        <v>0</v>
      </c>
      <c r="E3">
        <f>申込書!S8</f>
        <v>0</v>
      </c>
      <c r="F3">
        <f>申込書!C8</f>
        <v>0</v>
      </c>
      <c r="G3" s="26">
        <f>申込書!E17</f>
        <v>0</v>
      </c>
      <c r="H3" s="26">
        <f>申込書!K17</f>
        <v>0</v>
      </c>
      <c r="I3" s="26">
        <f>G3+H3</f>
        <v>0</v>
      </c>
      <c r="J3" s="26">
        <f>申込書!E19</f>
        <v>0</v>
      </c>
      <c r="K3" s="26">
        <f>申込書!K19</f>
        <v>0</v>
      </c>
      <c r="L3" s="26">
        <f>J3+K3</f>
        <v>0</v>
      </c>
      <c r="M3" s="26">
        <f>申込書!H21</f>
        <v>0</v>
      </c>
      <c r="N3" s="26">
        <f>申込書!H22</f>
        <v>0</v>
      </c>
      <c r="O3" s="26">
        <f>申込書!Q21</f>
        <v>0</v>
      </c>
      <c r="P3" s="26">
        <f>申込書!Q22</f>
        <v>0</v>
      </c>
      <c r="Q3">
        <f>SUM(M3:P3)</f>
        <v>0</v>
      </c>
      <c r="R3">
        <f>申込書!L27</f>
        <v>0</v>
      </c>
      <c r="S3">
        <f>申込書!L27</f>
        <v>0</v>
      </c>
      <c r="T3">
        <f>申込書!L28</f>
        <v>0</v>
      </c>
      <c r="U3" t="e">
        <f>IF(申込書!#REF!="","",申込書!#REF!)</f>
        <v>#REF!</v>
      </c>
      <c r="V3" t="str">
        <f>IF(申込書!F42="","",申込書!F42)</f>
        <v/>
      </c>
      <c r="W3" t="str">
        <f>IF(申込書!F44="","",申込書!F44)</f>
        <v/>
      </c>
      <c r="X3" t="e">
        <f>IF(申込書!#REF!="","",申込書!#REF!)</f>
        <v>#REF!</v>
      </c>
    </row>
    <row r="4" spans="1:24" x14ac:dyDescent="0.15">
      <c r="O4" s="26"/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2"/>
  <sheetViews>
    <sheetView workbookViewId="0"/>
  </sheetViews>
  <sheetFormatPr defaultRowHeight="12" x14ac:dyDescent="0.15"/>
  <cols>
    <col min="2" max="2" width="26.5546875" customWidth="1"/>
    <col min="3" max="3" width="11.88671875" customWidth="1"/>
    <col min="4" max="5" width="15.5546875" customWidth="1"/>
  </cols>
  <sheetData>
    <row r="1" spans="1:5" x14ac:dyDescent="0.1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15">
      <c r="A2" s="26">
        <f>団体!B3</f>
        <v>14001</v>
      </c>
      <c r="B2">
        <f>申込書!C6</f>
        <v>0</v>
      </c>
      <c r="C2" s="27">
        <f>申込書!Q4</f>
        <v>0</v>
      </c>
      <c r="D2">
        <f>申込書!S8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123"/>
  <sheetViews>
    <sheetView workbookViewId="0">
      <selection activeCell="I2" sqref="I2"/>
    </sheetView>
  </sheetViews>
  <sheetFormatPr defaultRowHeight="12" x14ac:dyDescent="0.15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0.6640625" bestFit="1" customWidth="1"/>
    <col min="6" max="8" width="5" customWidth="1"/>
    <col min="9" max="9" width="7.6640625" customWidth="1"/>
  </cols>
  <sheetData>
    <row r="1" spans="1:12" s="13" customFormat="1" x14ac:dyDescent="0.15">
      <c r="A1" s="13" t="s">
        <v>50</v>
      </c>
      <c r="B1" s="13" t="s">
        <v>51</v>
      </c>
      <c r="C1" s="13" t="s">
        <v>56</v>
      </c>
      <c r="D1" s="13" t="s">
        <v>52</v>
      </c>
      <c r="E1" s="13" t="s">
        <v>1</v>
      </c>
      <c r="F1" s="13" t="s">
        <v>10</v>
      </c>
      <c r="G1" s="13" t="s">
        <v>118</v>
      </c>
      <c r="H1" s="13" t="s">
        <v>119</v>
      </c>
      <c r="I1" s="13" t="s">
        <v>53</v>
      </c>
      <c r="J1" s="13" t="s">
        <v>54</v>
      </c>
      <c r="K1" s="13" t="s">
        <v>55</v>
      </c>
      <c r="L1" s="13" t="s">
        <v>57</v>
      </c>
    </row>
    <row r="2" spans="1:12" x14ac:dyDescent="0.15">
      <c r="A2" t="str">
        <f>IF(個人申込!C7="","",個人申込!S7)</f>
        <v/>
      </c>
      <c r="B2">
        <v>0</v>
      </c>
      <c r="C2" t="str">
        <f>個人申込!T7</f>
        <v/>
      </c>
      <c r="D2" t="str">
        <f>個人申込!X7</f>
        <v xml:space="preserve"> </v>
      </c>
      <c r="E2" s="37">
        <f>個人申込!B7</f>
        <v>0</v>
      </c>
      <c r="F2" t="str">
        <f>個人申込!M7</f>
        <v/>
      </c>
      <c r="G2" t="str">
        <f>個人申込!AL7</f>
        <v/>
      </c>
      <c r="H2" t="str">
        <f>個人申込!AM7</f>
        <v/>
      </c>
      <c r="I2" t="str">
        <f>個人申込!V7</f>
        <v/>
      </c>
      <c r="J2">
        <v>0</v>
      </c>
      <c r="K2">
        <v>0</v>
      </c>
      <c r="L2" s="26">
        <f>申込書!$AB$4</f>
        <v>14001</v>
      </c>
    </row>
    <row r="3" spans="1:12" x14ac:dyDescent="0.15">
      <c r="A3" t="str">
        <f>IF(個人申込!C8="","",個人申込!S8)</f>
        <v/>
      </c>
      <c r="B3">
        <v>0</v>
      </c>
      <c r="C3" t="str">
        <f>個人申込!T8</f>
        <v/>
      </c>
      <c r="D3" t="str">
        <f>個人申込!X8</f>
        <v xml:space="preserve"> </v>
      </c>
      <c r="E3" s="37">
        <f>個人申込!B8</f>
        <v>0</v>
      </c>
      <c r="F3" t="str">
        <f>個人申込!M8</f>
        <v/>
      </c>
      <c r="G3" t="str">
        <f>個人申込!AL8</f>
        <v/>
      </c>
      <c r="H3" t="str">
        <f>個人申込!AM8</f>
        <v/>
      </c>
      <c r="I3" t="str">
        <f>個人申込!V8</f>
        <v/>
      </c>
      <c r="J3">
        <v>0</v>
      </c>
      <c r="K3">
        <v>0</v>
      </c>
      <c r="L3" s="26">
        <f>申込書!$AB$4</f>
        <v>14001</v>
      </c>
    </row>
    <row r="4" spans="1:12" x14ac:dyDescent="0.15">
      <c r="A4" t="str">
        <f>IF(個人申込!C9="","",個人申込!S9)</f>
        <v/>
      </c>
      <c r="B4">
        <v>0</v>
      </c>
      <c r="C4" t="str">
        <f>個人申込!T9</f>
        <v/>
      </c>
      <c r="D4" t="str">
        <f>個人申込!X9</f>
        <v xml:space="preserve"> </v>
      </c>
      <c r="E4" s="37">
        <f>個人申込!B9</f>
        <v>0</v>
      </c>
      <c r="F4" t="str">
        <f>個人申込!M9</f>
        <v/>
      </c>
      <c r="G4" t="str">
        <f>個人申込!AL9</f>
        <v/>
      </c>
      <c r="H4" t="str">
        <f>個人申込!AM9</f>
        <v/>
      </c>
      <c r="I4" t="str">
        <f>個人申込!V9</f>
        <v/>
      </c>
      <c r="J4">
        <v>0</v>
      </c>
      <c r="K4">
        <v>0</v>
      </c>
      <c r="L4" s="26">
        <f>申込書!$AB$4</f>
        <v>14001</v>
      </c>
    </row>
    <row r="5" spans="1:12" x14ac:dyDescent="0.15">
      <c r="A5" t="str">
        <f>IF(個人申込!C10="","",個人申込!S10)</f>
        <v/>
      </c>
      <c r="B5">
        <v>0</v>
      </c>
      <c r="C5" t="str">
        <f>個人申込!T10</f>
        <v/>
      </c>
      <c r="D5" t="str">
        <f>個人申込!X10</f>
        <v xml:space="preserve"> </v>
      </c>
      <c r="E5" s="37">
        <f>個人申込!B10</f>
        <v>0</v>
      </c>
      <c r="F5" t="str">
        <f>個人申込!M10</f>
        <v/>
      </c>
      <c r="G5" t="str">
        <f>個人申込!AL10</f>
        <v/>
      </c>
      <c r="H5" t="str">
        <f>個人申込!AM10</f>
        <v/>
      </c>
      <c r="I5" t="str">
        <f>個人申込!V10</f>
        <v/>
      </c>
      <c r="J5">
        <v>0</v>
      </c>
      <c r="K5">
        <v>0</v>
      </c>
      <c r="L5" s="26">
        <f>申込書!$AB$4</f>
        <v>14001</v>
      </c>
    </row>
    <row r="6" spans="1:12" x14ac:dyDescent="0.15">
      <c r="A6" t="str">
        <f>IF(個人申込!C11="","",個人申込!S11)</f>
        <v/>
      </c>
      <c r="B6">
        <v>0</v>
      </c>
      <c r="C6" t="str">
        <f>個人申込!T11</f>
        <v/>
      </c>
      <c r="D6" t="str">
        <f>個人申込!X11</f>
        <v xml:space="preserve"> </v>
      </c>
      <c r="E6" s="37">
        <f>個人申込!B11</f>
        <v>0</v>
      </c>
      <c r="F6" t="str">
        <f>個人申込!M11</f>
        <v/>
      </c>
      <c r="G6" t="str">
        <f>個人申込!AL11</f>
        <v/>
      </c>
      <c r="H6" t="str">
        <f>個人申込!AM11</f>
        <v/>
      </c>
      <c r="I6" t="str">
        <f>個人申込!V11</f>
        <v/>
      </c>
      <c r="J6">
        <v>0</v>
      </c>
      <c r="K6">
        <v>0</v>
      </c>
      <c r="L6" s="26">
        <f>申込書!$AB$4</f>
        <v>14001</v>
      </c>
    </row>
    <row r="7" spans="1:12" x14ac:dyDescent="0.15">
      <c r="A7" t="str">
        <f>IF(個人申込!C12="","",個人申込!S12)</f>
        <v/>
      </c>
      <c r="B7">
        <v>0</v>
      </c>
      <c r="C7" t="str">
        <f>個人申込!T12</f>
        <v/>
      </c>
      <c r="D7" t="str">
        <f>個人申込!X12</f>
        <v xml:space="preserve"> </v>
      </c>
      <c r="E7" s="37">
        <f>個人申込!B12</f>
        <v>0</v>
      </c>
      <c r="F7" t="str">
        <f>個人申込!M12</f>
        <v/>
      </c>
      <c r="G7" t="str">
        <f>個人申込!AL12</f>
        <v/>
      </c>
      <c r="H7" t="str">
        <f>個人申込!AM12</f>
        <v/>
      </c>
      <c r="I7" t="str">
        <f>個人申込!V12</f>
        <v/>
      </c>
      <c r="J7">
        <v>0</v>
      </c>
      <c r="K7">
        <v>0</v>
      </c>
      <c r="L7" s="26">
        <f>申込書!$AB$4</f>
        <v>14001</v>
      </c>
    </row>
    <row r="8" spans="1:12" x14ac:dyDescent="0.15">
      <c r="A8" t="str">
        <f>IF(個人申込!C13="","",個人申込!S13)</f>
        <v/>
      </c>
      <c r="B8">
        <v>0</v>
      </c>
      <c r="C8" t="str">
        <f>個人申込!T13</f>
        <v/>
      </c>
      <c r="D8" t="str">
        <f>個人申込!X13</f>
        <v xml:space="preserve"> </v>
      </c>
      <c r="E8" s="37">
        <f>個人申込!B13</f>
        <v>0</v>
      </c>
      <c r="F8" t="str">
        <f>個人申込!M13</f>
        <v/>
      </c>
      <c r="G8" t="str">
        <f>個人申込!AL13</f>
        <v/>
      </c>
      <c r="H8" t="str">
        <f>個人申込!AM13</f>
        <v/>
      </c>
      <c r="I8" t="str">
        <f>個人申込!V13</f>
        <v/>
      </c>
      <c r="J8">
        <v>0</v>
      </c>
      <c r="K8">
        <v>0</v>
      </c>
      <c r="L8" s="26">
        <f>申込書!$AB$4</f>
        <v>14001</v>
      </c>
    </row>
    <row r="9" spans="1:12" x14ac:dyDescent="0.15">
      <c r="A9" t="str">
        <f>IF(個人申込!C14="","",個人申込!S14)</f>
        <v/>
      </c>
      <c r="B9">
        <v>0</v>
      </c>
      <c r="C9" t="str">
        <f>個人申込!T14</f>
        <v/>
      </c>
      <c r="D9" t="str">
        <f>個人申込!X14</f>
        <v xml:space="preserve"> </v>
      </c>
      <c r="E9" s="37">
        <f>個人申込!B14</f>
        <v>0</v>
      </c>
      <c r="F9" t="str">
        <f>個人申込!M14</f>
        <v/>
      </c>
      <c r="G9" t="str">
        <f>個人申込!AL14</f>
        <v/>
      </c>
      <c r="H9" t="str">
        <f>個人申込!AM14</f>
        <v/>
      </c>
      <c r="I9" t="str">
        <f>個人申込!V14</f>
        <v/>
      </c>
      <c r="J9">
        <v>0</v>
      </c>
      <c r="K9">
        <v>0</v>
      </c>
      <c r="L9" s="26">
        <f>申込書!$AB$4</f>
        <v>14001</v>
      </c>
    </row>
    <row r="10" spans="1:12" x14ac:dyDescent="0.15">
      <c r="A10" t="str">
        <f>IF(個人申込!C15="","",個人申込!S15)</f>
        <v/>
      </c>
      <c r="B10">
        <v>0</v>
      </c>
      <c r="C10" t="str">
        <f>個人申込!T15</f>
        <v/>
      </c>
      <c r="D10" t="str">
        <f>個人申込!X15</f>
        <v xml:space="preserve"> </v>
      </c>
      <c r="E10" s="37">
        <f>個人申込!B15</f>
        <v>0</v>
      </c>
      <c r="F10" t="str">
        <f>個人申込!M15</f>
        <v/>
      </c>
      <c r="G10" t="str">
        <f>個人申込!AL15</f>
        <v/>
      </c>
      <c r="H10" t="str">
        <f>個人申込!AM15</f>
        <v/>
      </c>
      <c r="I10" t="str">
        <f>個人申込!V15</f>
        <v/>
      </c>
      <c r="J10">
        <v>0</v>
      </c>
      <c r="K10">
        <v>0</v>
      </c>
      <c r="L10" s="26">
        <f>申込書!$AB$4</f>
        <v>14001</v>
      </c>
    </row>
    <row r="11" spans="1:12" x14ac:dyDescent="0.15">
      <c r="A11" t="str">
        <f>IF(個人申込!C16="","",個人申込!S16)</f>
        <v/>
      </c>
      <c r="B11">
        <v>0</v>
      </c>
      <c r="C11" t="str">
        <f>個人申込!T16</f>
        <v/>
      </c>
      <c r="D11" t="str">
        <f>個人申込!X16</f>
        <v xml:space="preserve"> </v>
      </c>
      <c r="E11" s="37">
        <f>個人申込!B16</f>
        <v>0</v>
      </c>
      <c r="F11" t="str">
        <f>個人申込!M16</f>
        <v/>
      </c>
      <c r="G11" t="str">
        <f>個人申込!AL16</f>
        <v/>
      </c>
      <c r="H11" t="str">
        <f>個人申込!AM16</f>
        <v/>
      </c>
      <c r="I11" t="str">
        <f>個人申込!V16</f>
        <v/>
      </c>
      <c r="J11">
        <v>0</v>
      </c>
      <c r="K11">
        <v>0</v>
      </c>
      <c r="L11" s="26">
        <f>申込書!$AB$4</f>
        <v>14001</v>
      </c>
    </row>
    <row r="12" spans="1:12" x14ac:dyDescent="0.15">
      <c r="A12" t="str">
        <f>IF(個人申込!C17="","",個人申込!S17)</f>
        <v/>
      </c>
      <c r="B12">
        <v>0</v>
      </c>
      <c r="C12" t="str">
        <f>個人申込!T17</f>
        <v/>
      </c>
      <c r="D12" t="str">
        <f>個人申込!X17</f>
        <v xml:space="preserve"> </v>
      </c>
      <c r="E12" s="37">
        <f>個人申込!B17</f>
        <v>0</v>
      </c>
      <c r="F12" t="str">
        <f>個人申込!M17</f>
        <v/>
      </c>
      <c r="G12" t="str">
        <f>個人申込!AL17</f>
        <v/>
      </c>
      <c r="H12" t="str">
        <f>個人申込!AM17</f>
        <v/>
      </c>
      <c r="I12" t="str">
        <f>個人申込!V17</f>
        <v/>
      </c>
      <c r="J12">
        <v>0</v>
      </c>
      <c r="K12">
        <v>0</v>
      </c>
      <c r="L12" s="26">
        <f>申込書!$AB$4</f>
        <v>14001</v>
      </c>
    </row>
    <row r="13" spans="1:12" x14ac:dyDescent="0.15">
      <c r="A13" t="str">
        <f>IF(個人申込!C18="","",個人申込!S18)</f>
        <v/>
      </c>
      <c r="B13">
        <v>0</v>
      </c>
      <c r="C13" t="str">
        <f>個人申込!T18</f>
        <v/>
      </c>
      <c r="D13" t="str">
        <f>個人申込!X18</f>
        <v xml:space="preserve"> </v>
      </c>
      <c r="E13" s="37">
        <f>個人申込!B18</f>
        <v>0</v>
      </c>
      <c r="F13" t="str">
        <f>個人申込!M18</f>
        <v/>
      </c>
      <c r="G13" t="str">
        <f>個人申込!AL18</f>
        <v/>
      </c>
      <c r="H13" t="str">
        <f>個人申込!AM18</f>
        <v/>
      </c>
      <c r="I13" t="str">
        <f>個人申込!V18</f>
        <v/>
      </c>
      <c r="J13">
        <v>0</v>
      </c>
      <c r="K13">
        <v>0</v>
      </c>
      <c r="L13" s="26">
        <f>申込書!$AB$4</f>
        <v>14001</v>
      </c>
    </row>
    <row r="14" spans="1:12" x14ac:dyDescent="0.15">
      <c r="A14" t="str">
        <f>IF(個人申込!C19="","",個人申込!S19)</f>
        <v/>
      </c>
      <c r="B14">
        <v>0</v>
      </c>
      <c r="C14" t="str">
        <f>個人申込!T19</f>
        <v/>
      </c>
      <c r="D14" t="str">
        <f>個人申込!X19</f>
        <v xml:space="preserve"> </v>
      </c>
      <c r="E14" s="37">
        <f>個人申込!B19</f>
        <v>0</v>
      </c>
      <c r="F14" t="str">
        <f>個人申込!M19</f>
        <v/>
      </c>
      <c r="G14" t="str">
        <f>個人申込!AL19</f>
        <v/>
      </c>
      <c r="H14" t="str">
        <f>個人申込!AM19</f>
        <v/>
      </c>
      <c r="I14" t="str">
        <f>個人申込!V19</f>
        <v/>
      </c>
      <c r="J14">
        <v>0</v>
      </c>
      <c r="K14">
        <v>0</v>
      </c>
      <c r="L14" s="26">
        <f>申込書!$AB$4</f>
        <v>14001</v>
      </c>
    </row>
    <row r="15" spans="1:12" x14ac:dyDescent="0.15">
      <c r="A15" t="str">
        <f>IF(個人申込!C20="","",個人申込!S20)</f>
        <v/>
      </c>
      <c r="B15">
        <v>0</v>
      </c>
      <c r="C15" t="str">
        <f>個人申込!T20</f>
        <v/>
      </c>
      <c r="D15" t="str">
        <f>個人申込!X20</f>
        <v xml:space="preserve"> </v>
      </c>
      <c r="E15" s="37">
        <f>個人申込!B20</f>
        <v>0</v>
      </c>
      <c r="F15" t="str">
        <f>個人申込!M20</f>
        <v/>
      </c>
      <c r="G15" t="str">
        <f>個人申込!AL20</f>
        <v/>
      </c>
      <c r="H15" t="str">
        <f>個人申込!AM20</f>
        <v/>
      </c>
      <c r="I15" t="str">
        <f>個人申込!V20</f>
        <v/>
      </c>
      <c r="J15">
        <v>0</v>
      </c>
      <c r="K15">
        <v>0</v>
      </c>
      <c r="L15" s="26">
        <f>申込書!$AB$4</f>
        <v>14001</v>
      </c>
    </row>
    <row r="16" spans="1:12" x14ac:dyDescent="0.15">
      <c r="A16" t="str">
        <f>IF(個人申込!C21="","",個人申込!S21)</f>
        <v/>
      </c>
      <c r="B16">
        <v>0</v>
      </c>
      <c r="C16" t="str">
        <f>個人申込!T21</f>
        <v/>
      </c>
      <c r="D16" t="str">
        <f>個人申込!X21</f>
        <v xml:space="preserve"> </v>
      </c>
      <c r="E16" s="37">
        <f>個人申込!B21</f>
        <v>0</v>
      </c>
      <c r="F16" t="str">
        <f>個人申込!M21</f>
        <v/>
      </c>
      <c r="G16" t="str">
        <f>個人申込!AL21</f>
        <v/>
      </c>
      <c r="H16" t="str">
        <f>個人申込!AM21</f>
        <v/>
      </c>
      <c r="I16" t="str">
        <f>個人申込!V21</f>
        <v/>
      </c>
      <c r="J16">
        <v>0</v>
      </c>
      <c r="K16">
        <v>0</v>
      </c>
      <c r="L16" s="26">
        <f>申込書!$AB$4</f>
        <v>14001</v>
      </c>
    </row>
    <row r="17" spans="1:12" x14ac:dyDescent="0.15">
      <c r="A17" t="str">
        <f>IF(個人申込!C22="","",個人申込!S22)</f>
        <v/>
      </c>
      <c r="B17">
        <v>0</v>
      </c>
      <c r="C17" t="str">
        <f>個人申込!T22</f>
        <v/>
      </c>
      <c r="D17" t="str">
        <f>個人申込!X22</f>
        <v xml:space="preserve"> </v>
      </c>
      <c r="E17" s="37">
        <f>個人申込!B22</f>
        <v>0</v>
      </c>
      <c r="F17" t="str">
        <f>個人申込!M22</f>
        <v/>
      </c>
      <c r="G17" t="str">
        <f>個人申込!AL22</f>
        <v/>
      </c>
      <c r="H17" t="str">
        <f>個人申込!AM22</f>
        <v/>
      </c>
      <c r="I17" t="str">
        <f>個人申込!V22</f>
        <v/>
      </c>
      <c r="J17">
        <v>0</v>
      </c>
      <c r="K17">
        <v>0</v>
      </c>
      <c r="L17" s="26">
        <f>申込書!$AB$4</f>
        <v>14001</v>
      </c>
    </row>
    <row r="18" spans="1:12" x14ac:dyDescent="0.15">
      <c r="A18" t="str">
        <f>IF(個人申込!C23="","",個人申込!S23)</f>
        <v/>
      </c>
      <c r="B18">
        <v>0</v>
      </c>
      <c r="C18" t="str">
        <f>個人申込!T23</f>
        <v/>
      </c>
      <c r="D18" t="str">
        <f>個人申込!X23</f>
        <v xml:space="preserve"> </v>
      </c>
      <c r="E18" s="37">
        <f>個人申込!B23</f>
        <v>0</v>
      </c>
      <c r="F18" t="str">
        <f>個人申込!M23</f>
        <v/>
      </c>
      <c r="G18" t="str">
        <f>個人申込!AL23</f>
        <v/>
      </c>
      <c r="H18" t="str">
        <f>個人申込!AM23</f>
        <v/>
      </c>
      <c r="I18" t="str">
        <f>個人申込!V23</f>
        <v/>
      </c>
      <c r="J18">
        <v>0</v>
      </c>
      <c r="K18">
        <v>0</v>
      </c>
      <c r="L18" s="26">
        <f>申込書!$AB$4</f>
        <v>14001</v>
      </c>
    </row>
    <row r="19" spans="1:12" x14ac:dyDescent="0.15">
      <c r="A19" t="str">
        <f>IF(個人申込!C24="","",個人申込!S24)</f>
        <v/>
      </c>
      <c r="B19">
        <v>0</v>
      </c>
      <c r="C19" t="str">
        <f>個人申込!T24</f>
        <v/>
      </c>
      <c r="D19" t="str">
        <f>個人申込!X24</f>
        <v xml:space="preserve"> </v>
      </c>
      <c r="E19" s="37">
        <f>個人申込!B24</f>
        <v>0</v>
      </c>
      <c r="F19" t="str">
        <f>個人申込!M24</f>
        <v/>
      </c>
      <c r="G19" t="str">
        <f>個人申込!AL24</f>
        <v/>
      </c>
      <c r="H19" t="str">
        <f>個人申込!AM24</f>
        <v/>
      </c>
      <c r="I19" t="str">
        <f>個人申込!V24</f>
        <v/>
      </c>
      <c r="J19">
        <v>0</v>
      </c>
      <c r="K19">
        <v>0</v>
      </c>
      <c r="L19" s="26">
        <f>申込書!$AB$4</f>
        <v>14001</v>
      </c>
    </row>
    <row r="20" spans="1:12" x14ac:dyDescent="0.15">
      <c r="A20" t="str">
        <f>IF(個人申込!C25="","",個人申込!S25)</f>
        <v/>
      </c>
      <c r="B20">
        <v>0</v>
      </c>
      <c r="C20" t="str">
        <f>個人申込!T25</f>
        <v/>
      </c>
      <c r="D20" t="str">
        <f>個人申込!X25</f>
        <v xml:space="preserve"> </v>
      </c>
      <c r="E20" s="37">
        <f>個人申込!B25</f>
        <v>0</v>
      </c>
      <c r="F20" t="str">
        <f>個人申込!M25</f>
        <v/>
      </c>
      <c r="G20" t="str">
        <f>個人申込!AL25</f>
        <v/>
      </c>
      <c r="H20" t="str">
        <f>個人申込!AM25</f>
        <v/>
      </c>
      <c r="I20" t="str">
        <f>個人申込!V25</f>
        <v/>
      </c>
      <c r="J20">
        <v>0</v>
      </c>
      <c r="K20">
        <v>0</v>
      </c>
      <c r="L20" s="26">
        <f>申込書!$AB$4</f>
        <v>14001</v>
      </c>
    </row>
    <row r="21" spans="1:12" x14ac:dyDescent="0.15">
      <c r="A21" t="str">
        <f>IF(個人申込!C26="","",個人申込!S26)</f>
        <v/>
      </c>
      <c r="B21">
        <v>0</v>
      </c>
      <c r="C21" t="str">
        <f>個人申込!T26</f>
        <v/>
      </c>
      <c r="D21" t="str">
        <f>個人申込!X26</f>
        <v xml:space="preserve"> </v>
      </c>
      <c r="E21" s="37">
        <f>個人申込!B26</f>
        <v>0</v>
      </c>
      <c r="F21" t="str">
        <f>個人申込!M26</f>
        <v/>
      </c>
      <c r="G21" t="str">
        <f>個人申込!AL26</f>
        <v/>
      </c>
      <c r="H21" t="str">
        <f>個人申込!AM26</f>
        <v/>
      </c>
      <c r="I21" t="str">
        <f>個人申込!V26</f>
        <v/>
      </c>
      <c r="J21">
        <v>0</v>
      </c>
      <c r="K21">
        <v>0</v>
      </c>
      <c r="L21" s="26">
        <f>申込書!$AB$4</f>
        <v>14001</v>
      </c>
    </row>
    <row r="22" spans="1:12" x14ac:dyDescent="0.15">
      <c r="A22" t="str">
        <f>IF(個人申込!C27="","",個人申込!S27)</f>
        <v/>
      </c>
      <c r="B22">
        <v>0</v>
      </c>
      <c r="C22" t="str">
        <f>個人申込!T27</f>
        <v/>
      </c>
      <c r="D22" t="str">
        <f>個人申込!X27</f>
        <v xml:space="preserve"> </v>
      </c>
      <c r="E22" s="37">
        <f>個人申込!B27</f>
        <v>0</v>
      </c>
      <c r="F22" t="str">
        <f>個人申込!M27</f>
        <v/>
      </c>
      <c r="G22" t="str">
        <f>個人申込!AL27</f>
        <v/>
      </c>
      <c r="H22" t="str">
        <f>個人申込!AM27</f>
        <v/>
      </c>
      <c r="I22" t="str">
        <f>個人申込!V27</f>
        <v/>
      </c>
      <c r="J22">
        <v>0</v>
      </c>
      <c r="K22">
        <v>0</v>
      </c>
      <c r="L22" s="26">
        <f>申込書!$AB$4</f>
        <v>14001</v>
      </c>
    </row>
    <row r="23" spans="1:12" x14ac:dyDescent="0.15">
      <c r="A23" t="str">
        <f>IF(個人申込!C28="","",個人申込!S28)</f>
        <v/>
      </c>
      <c r="B23">
        <v>0</v>
      </c>
      <c r="C23" t="str">
        <f>個人申込!T28</f>
        <v/>
      </c>
      <c r="D23" t="str">
        <f>個人申込!X28</f>
        <v xml:space="preserve"> </v>
      </c>
      <c r="E23" s="37">
        <f>個人申込!B28</f>
        <v>0</v>
      </c>
      <c r="F23" t="str">
        <f>個人申込!M28</f>
        <v/>
      </c>
      <c r="G23" t="str">
        <f>個人申込!AL28</f>
        <v/>
      </c>
      <c r="H23" t="str">
        <f>個人申込!AM28</f>
        <v/>
      </c>
      <c r="I23" t="str">
        <f>個人申込!V28</f>
        <v/>
      </c>
      <c r="J23">
        <v>0</v>
      </c>
      <c r="K23">
        <v>0</v>
      </c>
      <c r="L23" s="26">
        <f>申込書!$AB$4</f>
        <v>14001</v>
      </c>
    </row>
    <row r="24" spans="1:12" x14ac:dyDescent="0.15">
      <c r="A24" t="str">
        <f>IF(個人申込!C29="","",個人申込!S29)</f>
        <v/>
      </c>
      <c r="B24">
        <v>0</v>
      </c>
      <c r="C24" t="str">
        <f>個人申込!T29</f>
        <v/>
      </c>
      <c r="D24" t="str">
        <f>個人申込!X29</f>
        <v xml:space="preserve"> </v>
      </c>
      <c r="E24" s="37">
        <f>個人申込!B29</f>
        <v>0</v>
      </c>
      <c r="F24" t="str">
        <f>個人申込!M29</f>
        <v/>
      </c>
      <c r="G24" t="str">
        <f>個人申込!AL29</f>
        <v/>
      </c>
      <c r="H24" t="str">
        <f>個人申込!AM29</f>
        <v/>
      </c>
      <c r="I24" t="str">
        <f>個人申込!V29</f>
        <v/>
      </c>
      <c r="J24">
        <v>0</v>
      </c>
      <c r="K24">
        <v>0</v>
      </c>
      <c r="L24" s="26">
        <f>申込書!$AB$4</f>
        <v>14001</v>
      </c>
    </row>
    <row r="25" spans="1:12" x14ac:dyDescent="0.15">
      <c r="A25" t="str">
        <f>IF(個人申込!C30="","",個人申込!S30)</f>
        <v/>
      </c>
      <c r="B25">
        <v>0</v>
      </c>
      <c r="C25" t="str">
        <f>個人申込!T30</f>
        <v/>
      </c>
      <c r="D25" t="str">
        <f>個人申込!X30</f>
        <v xml:space="preserve"> </v>
      </c>
      <c r="E25" s="37">
        <f>個人申込!B30</f>
        <v>0</v>
      </c>
      <c r="F25" t="str">
        <f>個人申込!M30</f>
        <v/>
      </c>
      <c r="G25" t="str">
        <f>個人申込!AL30</f>
        <v/>
      </c>
      <c r="H25" t="str">
        <f>個人申込!AM30</f>
        <v/>
      </c>
      <c r="I25" t="str">
        <f>個人申込!V30</f>
        <v/>
      </c>
      <c r="J25">
        <v>0</v>
      </c>
      <c r="K25">
        <v>0</v>
      </c>
      <c r="L25" s="26">
        <f>申込書!$AB$4</f>
        <v>14001</v>
      </c>
    </row>
    <row r="26" spans="1:12" x14ac:dyDescent="0.15">
      <c r="A26" t="str">
        <f>IF(個人申込!C31="","",個人申込!S31)</f>
        <v/>
      </c>
      <c r="B26">
        <v>0</v>
      </c>
      <c r="C26" t="str">
        <f>個人申込!T31</f>
        <v/>
      </c>
      <c r="D26" t="str">
        <f>個人申込!X31</f>
        <v xml:space="preserve"> </v>
      </c>
      <c r="E26" s="37">
        <f>個人申込!B31</f>
        <v>0</v>
      </c>
      <c r="F26" t="str">
        <f>個人申込!M31</f>
        <v/>
      </c>
      <c r="G26" t="str">
        <f>個人申込!AL31</f>
        <v/>
      </c>
      <c r="H26" t="str">
        <f>個人申込!AM31</f>
        <v/>
      </c>
      <c r="I26" t="str">
        <f>個人申込!V31</f>
        <v/>
      </c>
      <c r="J26">
        <v>0</v>
      </c>
      <c r="K26">
        <v>0</v>
      </c>
      <c r="L26" s="26">
        <f>申込書!$AB$4</f>
        <v>14001</v>
      </c>
    </row>
    <row r="27" spans="1:12" x14ac:dyDescent="0.15">
      <c r="A27" t="str">
        <f>IF(個人申込!C32="","",個人申込!S32)</f>
        <v/>
      </c>
      <c r="B27">
        <v>0</v>
      </c>
      <c r="C27" t="str">
        <f>個人申込!T32</f>
        <v/>
      </c>
      <c r="D27" t="str">
        <f>個人申込!X32</f>
        <v xml:space="preserve"> </v>
      </c>
      <c r="E27" s="37">
        <f>個人申込!B32</f>
        <v>0</v>
      </c>
      <c r="F27" t="str">
        <f>個人申込!M32</f>
        <v/>
      </c>
      <c r="G27" t="str">
        <f>個人申込!AL32</f>
        <v/>
      </c>
      <c r="H27" t="str">
        <f>個人申込!AM32</f>
        <v/>
      </c>
      <c r="I27" t="str">
        <f>個人申込!V32</f>
        <v/>
      </c>
      <c r="J27">
        <v>0</v>
      </c>
      <c r="K27">
        <v>0</v>
      </c>
      <c r="L27" s="26">
        <f>申込書!$AB$4</f>
        <v>14001</v>
      </c>
    </row>
    <row r="28" spans="1:12" x14ac:dyDescent="0.15">
      <c r="A28" t="str">
        <f>IF(個人申込!C33="","",個人申込!S33)</f>
        <v/>
      </c>
      <c r="B28">
        <v>0</v>
      </c>
      <c r="C28" t="str">
        <f>個人申込!T33</f>
        <v/>
      </c>
      <c r="D28" t="str">
        <f>個人申込!X33</f>
        <v xml:space="preserve"> </v>
      </c>
      <c r="E28" s="37">
        <f>個人申込!B33</f>
        <v>0</v>
      </c>
      <c r="F28" t="str">
        <f>個人申込!M33</f>
        <v/>
      </c>
      <c r="G28" t="str">
        <f>個人申込!AL33</f>
        <v/>
      </c>
      <c r="H28" t="str">
        <f>個人申込!AM33</f>
        <v/>
      </c>
      <c r="I28" t="str">
        <f>個人申込!V33</f>
        <v/>
      </c>
      <c r="J28">
        <v>0</v>
      </c>
      <c r="K28">
        <v>0</v>
      </c>
      <c r="L28" s="26">
        <f>申込書!$AB$4</f>
        <v>14001</v>
      </c>
    </row>
    <row r="29" spans="1:12" x14ac:dyDescent="0.15">
      <c r="A29" t="str">
        <f>IF(個人申込!C34="","",個人申込!S34)</f>
        <v/>
      </c>
      <c r="B29">
        <v>0</v>
      </c>
      <c r="C29" t="str">
        <f>個人申込!T34</f>
        <v/>
      </c>
      <c r="D29" t="str">
        <f>個人申込!X34</f>
        <v xml:space="preserve"> </v>
      </c>
      <c r="E29" s="37">
        <f>個人申込!B34</f>
        <v>0</v>
      </c>
      <c r="F29" t="str">
        <f>個人申込!M34</f>
        <v/>
      </c>
      <c r="G29" t="str">
        <f>個人申込!AL34</f>
        <v/>
      </c>
      <c r="H29" t="str">
        <f>個人申込!AM34</f>
        <v/>
      </c>
      <c r="I29" t="str">
        <f>個人申込!V34</f>
        <v/>
      </c>
      <c r="J29">
        <v>0</v>
      </c>
      <c r="K29">
        <v>0</v>
      </c>
      <c r="L29" s="26">
        <f>申込書!$AB$4</f>
        <v>14001</v>
      </c>
    </row>
    <row r="30" spans="1:12" x14ac:dyDescent="0.15">
      <c r="A30" t="str">
        <f>IF(個人申込!C35="","",個人申込!S35)</f>
        <v/>
      </c>
      <c r="B30">
        <v>0</v>
      </c>
      <c r="C30" t="str">
        <f>個人申込!T35</f>
        <v/>
      </c>
      <c r="D30" t="str">
        <f>個人申込!X35</f>
        <v xml:space="preserve"> </v>
      </c>
      <c r="E30" s="37">
        <f>個人申込!B35</f>
        <v>0</v>
      </c>
      <c r="F30" t="str">
        <f>個人申込!M35</f>
        <v/>
      </c>
      <c r="G30" t="str">
        <f>個人申込!AL35</f>
        <v/>
      </c>
      <c r="H30" t="str">
        <f>個人申込!AM35</f>
        <v/>
      </c>
      <c r="I30" t="str">
        <f>個人申込!V35</f>
        <v/>
      </c>
      <c r="J30">
        <v>0</v>
      </c>
      <c r="K30">
        <v>0</v>
      </c>
      <c r="L30" s="26">
        <f>申込書!$AB$4</f>
        <v>14001</v>
      </c>
    </row>
    <row r="31" spans="1:12" x14ac:dyDescent="0.15">
      <c r="A31" t="str">
        <f>IF(個人申込!C36="","",個人申込!S36)</f>
        <v/>
      </c>
      <c r="B31">
        <v>0</v>
      </c>
      <c r="C31" t="str">
        <f>個人申込!T36</f>
        <v/>
      </c>
      <c r="D31" t="str">
        <f>個人申込!X36</f>
        <v xml:space="preserve"> </v>
      </c>
      <c r="E31" s="37">
        <f>個人申込!B36</f>
        <v>0</v>
      </c>
      <c r="F31" t="str">
        <f>個人申込!M36</f>
        <v/>
      </c>
      <c r="G31" t="str">
        <f>個人申込!AL36</f>
        <v/>
      </c>
      <c r="H31" t="str">
        <f>個人申込!AM36</f>
        <v/>
      </c>
      <c r="I31" t="str">
        <f>個人申込!V36</f>
        <v/>
      </c>
      <c r="J31">
        <v>0</v>
      </c>
      <c r="K31">
        <v>0</v>
      </c>
      <c r="L31" s="26">
        <f>申込書!$AB$4</f>
        <v>14001</v>
      </c>
    </row>
    <row r="32" spans="1:12" x14ac:dyDescent="0.15">
      <c r="A32" t="str">
        <f>IF(個人申込!C37="","",個人申込!S37)</f>
        <v/>
      </c>
      <c r="B32">
        <v>0</v>
      </c>
      <c r="C32" t="str">
        <f>個人申込!T37</f>
        <v/>
      </c>
      <c r="D32" t="str">
        <f>個人申込!X37</f>
        <v xml:space="preserve"> </v>
      </c>
      <c r="E32" s="37">
        <f>個人申込!B37</f>
        <v>0</v>
      </c>
      <c r="F32" t="str">
        <f>個人申込!M37</f>
        <v/>
      </c>
      <c r="G32" t="str">
        <f>個人申込!AL37</f>
        <v/>
      </c>
      <c r="H32" t="str">
        <f>個人申込!AM37</f>
        <v/>
      </c>
      <c r="I32" t="str">
        <f>個人申込!V37</f>
        <v/>
      </c>
      <c r="J32">
        <v>0</v>
      </c>
      <c r="K32">
        <v>0</v>
      </c>
      <c r="L32" s="26">
        <f>申込書!$AB$4</f>
        <v>14001</v>
      </c>
    </row>
    <row r="33" spans="1:12" x14ac:dyDescent="0.15">
      <c r="A33" t="str">
        <f>IF(個人申込!C38="","",個人申込!S38)</f>
        <v/>
      </c>
      <c r="B33">
        <v>0</v>
      </c>
      <c r="C33" t="str">
        <f>個人申込!T38</f>
        <v/>
      </c>
      <c r="D33" t="str">
        <f>個人申込!X38</f>
        <v xml:space="preserve"> </v>
      </c>
      <c r="E33" s="37">
        <f>個人申込!B38</f>
        <v>0</v>
      </c>
      <c r="F33" t="str">
        <f>個人申込!M38</f>
        <v/>
      </c>
      <c r="G33" t="str">
        <f>個人申込!AL38</f>
        <v/>
      </c>
      <c r="H33" t="str">
        <f>個人申込!AM38</f>
        <v/>
      </c>
      <c r="I33" t="str">
        <f>個人申込!V38</f>
        <v/>
      </c>
      <c r="J33">
        <v>0</v>
      </c>
      <c r="K33">
        <v>0</v>
      </c>
      <c r="L33" s="26">
        <f>申込書!$AB$4</f>
        <v>14001</v>
      </c>
    </row>
    <row r="34" spans="1:12" x14ac:dyDescent="0.15">
      <c r="A34" t="str">
        <f>IF(個人申込!C39="","",個人申込!S39)</f>
        <v/>
      </c>
      <c r="B34">
        <v>0</v>
      </c>
      <c r="C34" t="str">
        <f>個人申込!T39</f>
        <v/>
      </c>
      <c r="D34" t="str">
        <f>個人申込!X39</f>
        <v xml:space="preserve"> </v>
      </c>
      <c r="E34" s="37">
        <f>個人申込!B39</f>
        <v>0</v>
      </c>
      <c r="F34" t="str">
        <f>個人申込!M39</f>
        <v/>
      </c>
      <c r="G34" t="str">
        <f>個人申込!AL39</f>
        <v/>
      </c>
      <c r="H34" t="str">
        <f>個人申込!AM39</f>
        <v/>
      </c>
      <c r="I34" t="str">
        <f>個人申込!V39</f>
        <v/>
      </c>
      <c r="J34">
        <v>0</v>
      </c>
      <c r="K34">
        <v>0</v>
      </c>
      <c r="L34" s="26">
        <f>申込書!$AB$4</f>
        <v>14001</v>
      </c>
    </row>
    <row r="35" spans="1:12" x14ac:dyDescent="0.15">
      <c r="A35" t="str">
        <f>IF(個人申込!C40="","",個人申込!S40)</f>
        <v/>
      </c>
      <c r="B35">
        <v>0</v>
      </c>
      <c r="C35" t="str">
        <f>個人申込!T40</f>
        <v/>
      </c>
      <c r="D35" t="str">
        <f>個人申込!X40</f>
        <v xml:space="preserve"> </v>
      </c>
      <c r="E35" s="37">
        <f>個人申込!B40</f>
        <v>0</v>
      </c>
      <c r="F35" t="str">
        <f>個人申込!M40</f>
        <v/>
      </c>
      <c r="G35" t="str">
        <f>個人申込!AL40</f>
        <v/>
      </c>
      <c r="H35" t="str">
        <f>個人申込!AM40</f>
        <v/>
      </c>
      <c r="I35" t="str">
        <f>個人申込!V40</f>
        <v/>
      </c>
      <c r="J35">
        <v>0</v>
      </c>
      <c r="K35">
        <v>0</v>
      </c>
      <c r="L35" s="26">
        <f>申込書!$AB$4</f>
        <v>14001</v>
      </c>
    </row>
    <row r="36" spans="1:12" x14ac:dyDescent="0.15">
      <c r="A36" t="str">
        <f>IF(個人申込!C41="","",個人申込!S41)</f>
        <v/>
      </c>
      <c r="B36">
        <v>0</v>
      </c>
      <c r="C36" t="str">
        <f>個人申込!T41</f>
        <v/>
      </c>
      <c r="D36" t="str">
        <f>個人申込!X41</f>
        <v xml:space="preserve"> </v>
      </c>
      <c r="E36" s="37">
        <f>個人申込!B41</f>
        <v>0</v>
      </c>
      <c r="F36" t="str">
        <f>個人申込!M41</f>
        <v/>
      </c>
      <c r="G36" t="str">
        <f>個人申込!AL41</f>
        <v/>
      </c>
      <c r="H36" t="str">
        <f>個人申込!AM41</f>
        <v/>
      </c>
      <c r="I36" t="str">
        <f>個人申込!V41</f>
        <v/>
      </c>
      <c r="J36">
        <v>0</v>
      </c>
      <c r="K36">
        <v>0</v>
      </c>
      <c r="L36" s="26">
        <f>申込書!$AB$4</f>
        <v>14001</v>
      </c>
    </row>
    <row r="37" spans="1:12" x14ac:dyDescent="0.15">
      <c r="A37" t="str">
        <f>IF(個人申込!C42="","",個人申込!S42)</f>
        <v/>
      </c>
      <c r="B37">
        <v>0</v>
      </c>
      <c r="C37" t="str">
        <f>個人申込!T42</f>
        <v/>
      </c>
      <c r="D37" t="str">
        <f>個人申込!X42</f>
        <v xml:space="preserve"> </v>
      </c>
      <c r="E37" s="37">
        <f>個人申込!B42</f>
        <v>0</v>
      </c>
      <c r="F37" t="str">
        <f>個人申込!M42</f>
        <v/>
      </c>
      <c r="G37" t="str">
        <f>個人申込!AL42</f>
        <v/>
      </c>
      <c r="H37" t="str">
        <f>個人申込!AM42</f>
        <v/>
      </c>
      <c r="I37" t="str">
        <f>個人申込!V42</f>
        <v/>
      </c>
      <c r="J37">
        <v>0</v>
      </c>
      <c r="K37">
        <v>0</v>
      </c>
      <c r="L37" s="26">
        <f>申込書!$AB$4</f>
        <v>14001</v>
      </c>
    </row>
    <row r="38" spans="1:12" x14ac:dyDescent="0.15">
      <c r="A38" t="str">
        <f>IF(個人申込!C43="","",個人申込!S43)</f>
        <v/>
      </c>
      <c r="B38">
        <v>0</v>
      </c>
      <c r="C38" t="str">
        <f>個人申込!T43</f>
        <v/>
      </c>
      <c r="D38" t="str">
        <f>個人申込!X43</f>
        <v xml:space="preserve"> </v>
      </c>
      <c r="E38" s="37">
        <f>個人申込!B43</f>
        <v>0</v>
      </c>
      <c r="F38" t="str">
        <f>個人申込!M43</f>
        <v/>
      </c>
      <c r="G38" t="str">
        <f>個人申込!AL43</f>
        <v/>
      </c>
      <c r="H38" t="str">
        <f>個人申込!AM43</f>
        <v/>
      </c>
      <c r="I38" t="str">
        <f>個人申込!V43</f>
        <v/>
      </c>
      <c r="J38">
        <v>0</v>
      </c>
      <c r="K38">
        <v>0</v>
      </c>
      <c r="L38" s="26">
        <f>申込書!$AB$4</f>
        <v>14001</v>
      </c>
    </row>
    <row r="39" spans="1:12" x14ac:dyDescent="0.15">
      <c r="A39" t="str">
        <f>IF(個人申込!C44="","",個人申込!S44)</f>
        <v/>
      </c>
      <c r="B39">
        <v>0</v>
      </c>
      <c r="C39" t="str">
        <f>個人申込!T44</f>
        <v/>
      </c>
      <c r="D39" t="str">
        <f>個人申込!X44</f>
        <v xml:space="preserve"> </v>
      </c>
      <c r="E39" s="37">
        <f>個人申込!B44</f>
        <v>0</v>
      </c>
      <c r="F39" t="str">
        <f>個人申込!M44</f>
        <v/>
      </c>
      <c r="G39" t="str">
        <f>個人申込!AL44</f>
        <v/>
      </c>
      <c r="H39" t="str">
        <f>個人申込!AM44</f>
        <v/>
      </c>
      <c r="I39" t="str">
        <f>個人申込!V44</f>
        <v/>
      </c>
      <c r="J39">
        <v>0</v>
      </c>
      <c r="K39">
        <v>0</v>
      </c>
      <c r="L39" s="26">
        <f>申込書!$AB$4</f>
        <v>14001</v>
      </c>
    </row>
    <row r="40" spans="1:12" x14ac:dyDescent="0.15">
      <c r="A40" t="str">
        <f>IF(個人申込!C45="","",個人申込!S45)</f>
        <v/>
      </c>
      <c r="B40">
        <v>0</v>
      </c>
      <c r="C40" t="str">
        <f>個人申込!T45</f>
        <v/>
      </c>
      <c r="D40" t="str">
        <f>個人申込!X45</f>
        <v xml:space="preserve"> </v>
      </c>
      <c r="E40" s="37">
        <f>個人申込!B45</f>
        <v>0</v>
      </c>
      <c r="F40" t="str">
        <f>個人申込!M45</f>
        <v/>
      </c>
      <c r="G40" t="str">
        <f>個人申込!AL45</f>
        <v/>
      </c>
      <c r="H40" t="str">
        <f>個人申込!AM45</f>
        <v/>
      </c>
      <c r="I40" t="str">
        <f>個人申込!V45</f>
        <v/>
      </c>
      <c r="J40">
        <v>0</v>
      </c>
      <c r="K40">
        <v>0</v>
      </c>
      <c r="L40" s="26">
        <f>申込書!$AB$4</f>
        <v>14001</v>
      </c>
    </row>
    <row r="41" spans="1:12" x14ac:dyDescent="0.15">
      <c r="A41" t="str">
        <f>IF(個人申込!C46="","",個人申込!S46)</f>
        <v/>
      </c>
      <c r="B41">
        <v>0</v>
      </c>
      <c r="C41" t="str">
        <f>個人申込!T46</f>
        <v/>
      </c>
      <c r="D41" t="str">
        <f>個人申込!X46</f>
        <v xml:space="preserve"> </v>
      </c>
      <c r="E41" s="37">
        <f>個人申込!B46</f>
        <v>0</v>
      </c>
      <c r="F41" t="str">
        <f>個人申込!M46</f>
        <v/>
      </c>
      <c r="G41" t="str">
        <f>個人申込!AL46</f>
        <v/>
      </c>
      <c r="H41" t="str">
        <f>個人申込!AM46</f>
        <v/>
      </c>
      <c r="I41" t="str">
        <f>個人申込!V46</f>
        <v/>
      </c>
      <c r="J41">
        <v>0</v>
      </c>
      <c r="K41">
        <v>0</v>
      </c>
      <c r="L41" s="26">
        <f>申込書!$AB$4</f>
        <v>14001</v>
      </c>
    </row>
    <row r="42" spans="1:12" x14ac:dyDescent="0.15">
      <c r="A42" t="str">
        <f>IF(個人申込!C47="","",個人申込!S47)</f>
        <v/>
      </c>
      <c r="B42">
        <v>0</v>
      </c>
      <c r="C42" t="str">
        <f>個人申込!T47</f>
        <v/>
      </c>
      <c r="D42" t="str">
        <f>個人申込!X47</f>
        <v xml:space="preserve"> </v>
      </c>
      <c r="E42" s="37">
        <f>個人申込!B47</f>
        <v>0</v>
      </c>
      <c r="F42" t="str">
        <f>個人申込!M47</f>
        <v/>
      </c>
      <c r="G42" t="str">
        <f>個人申込!AL47</f>
        <v/>
      </c>
      <c r="H42" t="str">
        <f>個人申込!AM47</f>
        <v/>
      </c>
      <c r="I42" t="str">
        <f>個人申込!V47</f>
        <v/>
      </c>
      <c r="J42">
        <v>0</v>
      </c>
      <c r="K42">
        <v>0</v>
      </c>
      <c r="L42" s="26">
        <f>申込書!$AB$4</f>
        <v>14001</v>
      </c>
    </row>
    <row r="43" spans="1:12" x14ac:dyDescent="0.15">
      <c r="A43" t="str">
        <f>IF(個人申込!C48="","",個人申込!S48)</f>
        <v/>
      </c>
      <c r="B43">
        <v>0</v>
      </c>
      <c r="C43" t="str">
        <f>個人申込!T48</f>
        <v/>
      </c>
      <c r="D43" t="str">
        <f>個人申込!X48</f>
        <v xml:space="preserve"> </v>
      </c>
      <c r="E43" s="37">
        <f>個人申込!B48</f>
        <v>0</v>
      </c>
      <c r="F43" t="str">
        <f>個人申込!M48</f>
        <v/>
      </c>
      <c r="G43" t="str">
        <f>個人申込!AL48</f>
        <v/>
      </c>
      <c r="H43" t="str">
        <f>個人申込!AM48</f>
        <v/>
      </c>
      <c r="I43" t="str">
        <f>個人申込!V48</f>
        <v/>
      </c>
      <c r="J43">
        <v>0</v>
      </c>
      <c r="K43">
        <v>0</v>
      </c>
      <c r="L43" s="26">
        <f>申込書!$AB$4</f>
        <v>14001</v>
      </c>
    </row>
    <row r="44" spans="1:12" x14ac:dyDescent="0.15">
      <c r="A44" t="str">
        <f>IF(個人申込!C49="","",個人申込!S49)</f>
        <v/>
      </c>
      <c r="B44">
        <v>0</v>
      </c>
      <c r="C44" t="str">
        <f>個人申込!T49</f>
        <v/>
      </c>
      <c r="D44" t="str">
        <f>個人申込!X49</f>
        <v xml:space="preserve"> </v>
      </c>
      <c r="E44" s="37">
        <f>個人申込!B49</f>
        <v>0</v>
      </c>
      <c r="F44" t="str">
        <f>個人申込!M49</f>
        <v/>
      </c>
      <c r="G44" t="str">
        <f>個人申込!AL49</f>
        <v/>
      </c>
      <c r="H44" t="str">
        <f>個人申込!AM49</f>
        <v/>
      </c>
      <c r="I44" t="str">
        <f>個人申込!V49</f>
        <v/>
      </c>
      <c r="J44">
        <v>0</v>
      </c>
      <c r="K44">
        <v>0</v>
      </c>
      <c r="L44" s="26">
        <f>申込書!$AB$4</f>
        <v>14001</v>
      </c>
    </row>
    <row r="45" spans="1:12" x14ac:dyDescent="0.15">
      <c r="A45" t="str">
        <f>IF(個人申込!C50="","",個人申込!S50)</f>
        <v/>
      </c>
      <c r="B45">
        <v>0</v>
      </c>
      <c r="C45" t="str">
        <f>個人申込!T50</f>
        <v/>
      </c>
      <c r="D45" t="str">
        <f>個人申込!X50</f>
        <v xml:space="preserve"> </v>
      </c>
      <c r="E45" s="37">
        <f>個人申込!B50</f>
        <v>0</v>
      </c>
      <c r="F45" t="str">
        <f>個人申込!M50</f>
        <v/>
      </c>
      <c r="G45" t="str">
        <f>個人申込!AL50</f>
        <v/>
      </c>
      <c r="H45" t="str">
        <f>個人申込!AM50</f>
        <v/>
      </c>
      <c r="I45" t="str">
        <f>個人申込!V50</f>
        <v/>
      </c>
      <c r="J45">
        <v>0</v>
      </c>
      <c r="K45">
        <v>0</v>
      </c>
      <c r="L45" s="26">
        <f>申込書!$AB$4</f>
        <v>14001</v>
      </c>
    </row>
    <row r="46" spans="1:12" x14ac:dyDescent="0.15">
      <c r="A46" t="str">
        <f>IF(個人申込!C51="","",個人申込!S51)</f>
        <v/>
      </c>
      <c r="B46">
        <v>0</v>
      </c>
      <c r="C46" t="str">
        <f>個人申込!T51</f>
        <v/>
      </c>
      <c r="D46" t="str">
        <f>個人申込!X51</f>
        <v xml:space="preserve"> </v>
      </c>
      <c r="E46" s="37">
        <f>個人申込!B51</f>
        <v>0</v>
      </c>
      <c r="F46" t="str">
        <f>個人申込!M51</f>
        <v/>
      </c>
      <c r="G46" t="str">
        <f>個人申込!AL51</f>
        <v/>
      </c>
      <c r="H46" t="str">
        <f>個人申込!AM51</f>
        <v/>
      </c>
      <c r="I46" t="str">
        <f>個人申込!V51</f>
        <v/>
      </c>
      <c r="J46">
        <v>0</v>
      </c>
      <c r="K46">
        <v>0</v>
      </c>
      <c r="L46" s="26">
        <f>申込書!$AB$4</f>
        <v>14001</v>
      </c>
    </row>
    <row r="47" spans="1:12" x14ac:dyDescent="0.15">
      <c r="A47" t="str">
        <f>IF(個人申込!C52="","",個人申込!S52)</f>
        <v/>
      </c>
      <c r="B47">
        <v>0</v>
      </c>
      <c r="C47" t="str">
        <f>個人申込!T52</f>
        <v/>
      </c>
      <c r="D47" t="str">
        <f>個人申込!X52</f>
        <v xml:space="preserve"> </v>
      </c>
      <c r="E47" s="37">
        <f>個人申込!B52</f>
        <v>0</v>
      </c>
      <c r="F47" t="str">
        <f>個人申込!M52</f>
        <v/>
      </c>
      <c r="G47" t="str">
        <f>個人申込!AL52</f>
        <v/>
      </c>
      <c r="H47" t="str">
        <f>個人申込!AM52</f>
        <v/>
      </c>
      <c r="I47" t="str">
        <f>個人申込!V52</f>
        <v/>
      </c>
      <c r="J47">
        <v>0</v>
      </c>
      <c r="K47">
        <v>0</v>
      </c>
      <c r="L47" s="26">
        <f>申込書!$AB$4</f>
        <v>14001</v>
      </c>
    </row>
    <row r="48" spans="1:12" x14ac:dyDescent="0.15">
      <c r="A48" t="str">
        <f>IF(個人申込!C53="","",個人申込!S53)</f>
        <v/>
      </c>
      <c r="B48">
        <v>0</v>
      </c>
      <c r="C48" t="str">
        <f>個人申込!T53</f>
        <v/>
      </c>
      <c r="D48" t="str">
        <f>個人申込!X53</f>
        <v xml:space="preserve"> </v>
      </c>
      <c r="E48" s="37">
        <f>個人申込!B53</f>
        <v>0</v>
      </c>
      <c r="F48" t="str">
        <f>個人申込!M53</f>
        <v/>
      </c>
      <c r="G48" t="str">
        <f>個人申込!AL53</f>
        <v/>
      </c>
      <c r="H48" t="str">
        <f>個人申込!AM53</f>
        <v/>
      </c>
      <c r="I48" t="str">
        <f>個人申込!V53</f>
        <v/>
      </c>
      <c r="J48">
        <v>0</v>
      </c>
      <c r="K48">
        <v>0</v>
      </c>
      <c r="L48" s="26">
        <f>申込書!$AB$4</f>
        <v>14001</v>
      </c>
    </row>
    <row r="49" spans="1:12" x14ac:dyDescent="0.15">
      <c r="A49" t="str">
        <f>IF(個人申込!C54="","",個人申込!S54)</f>
        <v/>
      </c>
      <c r="B49">
        <v>0</v>
      </c>
      <c r="C49" t="str">
        <f>個人申込!T54</f>
        <v/>
      </c>
      <c r="D49" t="str">
        <f>個人申込!X54</f>
        <v xml:space="preserve"> </v>
      </c>
      <c r="E49" s="37">
        <f>個人申込!B54</f>
        <v>0</v>
      </c>
      <c r="F49" t="str">
        <f>個人申込!M54</f>
        <v/>
      </c>
      <c r="G49" t="str">
        <f>個人申込!AL54</f>
        <v/>
      </c>
      <c r="H49" t="str">
        <f>個人申込!AM54</f>
        <v/>
      </c>
      <c r="I49" t="str">
        <f>個人申込!V54</f>
        <v/>
      </c>
      <c r="J49">
        <v>0</v>
      </c>
      <c r="K49">
        <v>0</v>
      </c>
      <c r="L49" s="26">
        <f>申込書!$AB$4</f>
        <v>14001</v>
      </c>
    </row>
    <row r="50" spans="1:12" x14ac:dyDescent="0.15">
      <c r="A50" t="str">
        <f>IF(個人申込!C55="","",個人申込!S55)</f>
        <v/>
      </c>
      <c r="B50">
        <v>0</v>
      </c>
      <c r="C50" t="str">
        <f>個人申込!T55</f>
        <v/>
      </c>
      <c r="D50" t="str">
        <f>個人申込!X55</f>
        <v xml:space="preserve"> </v>
      </c>
      <c r="E50" s="37">
        <f>個人申込!B55</f>
        <v>0</v>
      </c>
      <c r="F50" t="str">
        <f>個人申込!M55</f>
        <v/>
      </c>
      <c r="G50" t="str">
        <f>個人申込!AL55</f>
        <v/>
      </c>
      <c r="H50" t="str">
        <f>個人申込!AM55</f>
        <v/>
      </c>
      <c r="I50" t="str">
        <f>個人申込!V55</f>
        <v/>
      </c>
      <c r="J50">
        <v>0</v>
      </c>
      <c r="K50">
        <v>0</v>
      </c>
      <c r="L50" s="26">
        <f>申込書!$AB$4</f>
        <v>14001</v>
      </c>
    </row>
    <row r="51" spans="1:12" x14ac:dyDescent="0.15">
      <c r="A51" t="str">
        <f>IF(個人申込!C56="","",個人申込!S56)</f>
        <v/>
      </c>
      <c r="B51">
        <v>0</v>
      </c>
      <c r="C51" t="str">
        <f>個人申込!T56</f>
        <v/>
      </c>
      <c r="D51" t="str">
        <f>個人申込!X56</f>
        <v xml:space="preserve"> </v>
      </c>
      <c r="E51" s="37">
        <f>個人申込!B56</f>
        <v>0</v>
      </c>
      <c r="F51" t="str">
        <f>個人申込!M56</f>
        <v/>
      </c>
      <c r="G51" t="str">
        <f>個人申込!AL56</f>
        <v/>
      </c>
      <c r="H51" t="str">
        <f>個人申込!AM56</f>
        <v/>
      </c>
      <c r="I51" t="str">
        <f>個人申込!V56</f>
        <v/>
      </c>
      <c r="J51">
        <v>0</v>
      </c>
      <c r="K51">
        <v>0</v>
      </c>
      <c r="L51" s="26">
        <f>申込書!$AB$4</f>
        <v>14001</v>
      </c>
    </row>
    <row r="52" spans="1:12" x14ac:dyDescent="0.15">
      <c r="A52" t="str">
        <f>IF(個人申込!C57="","",個人申込!S57)</f>
        <v/>
      </c>
      <c r="B52">
        <v>0</v>
      </c>
      <c r="C52" t="str">
        <f>個人申込!T57</f>
        <v/>
      </c>
      <c r="D52" t="str">
        <f>個人申込!X57</f>
        <v xml:space="preserve"> </v>
      </c>
      <c r="E52" s="37">
        <f>個人申込!B57</f>
        <v>0</v>
      </c>
      <c r="F52" t="str">
        <f>個人申込!M57</f>
        <v/>
      </c>
      <c r="G52" t="str">
        <f>個人申込!AL57</f>
        <v/>
      </c>
      <c r="H52" t="str">
        <f>個人申込!AM57</f>
        <v/>
      </c>
      <c r="I52" t="str">
        <f>個人申込!V57</f>
        <v/>
      </c>
      <c r="J52">
        <v>0</v>
      </c>
      <c r="K52">
        <v>0</v>
      </c>
      <c r="L52" s="26">
        <f>申込書!$AB$4</f>
        <v>14001</v>
      </c>
    </row>
    <row r="53" spans="1:12" x14ac:dyDescent="0.15">
      <c r="A53" t="str">
        <f>IF(個人申込!C58="","",個人申込!S58)</f>
        <v/>
      </c>
      <c r="B53">
        <v>0</v>
      </c>
      <c r="C53" t="str">
        <f>個人申込!T58</f>
        <v/>
      </c>
      <c r="D53" t="str">
        <f>個人申込!X58</f>
        <v xml:space="preserve"> </v>
      </c>
      <c r="E53" s="37">
        <f>個人申込!B58</f>
        <v>0</v>
      </c>
      <c r="F53" t="str">
        <f>個人申込!M58</f>
        <v/>
      </c>
      <c r="G53" t="str">
        <f>個人申込!AL58</f>
        <v/>
      </c>
      <c r="H53" t="str">
        <f>個人申込!AM58</f>
        <v/>
      </c>
      <c r="I53" t="str">
        <f>個人申込!V58</f>
        <v/>
      </c>
      <c r="J53">
        <v>0</v>
      </c>
      <c r="K53">
        <v>0</v>
      </c>
      <c r="L53" s="26">
        <f>申込書!$AB$4</f>
        <v>14001</v>
      </c>
    </row>
    <row r="54" spans="1:12" x14ac:dyDescent="0.15">
      <c r="A54" t="str">
        <f>IF(個人申込!C59="","",個人申込!S59)</f>
        <v/>
      </c>
      <c r="B54">
        <v>0</v>
      </c>
      <c r="C54" t="str">
        <f>個人申込!T59</f>
        <v/>
      </c>
      <c r="D54" t="str">
        <f>個人申込!X59</f>
        <v xml:space="preserve"> </v>
      </c>
      <c r="E54" s="37">
        <f>個人申込!B59</f>
        <v>0</v>
      </c>
      <c r="F54" t="str">
        <f>個人申込!M59</f>
        <v/>
      </c>
      <c r="G54" t="str">
        <f>個人申込!AL59</f>
        <v/>
      </c>
      <c r="H54" t="str">
        <f>個人申込!AM59</f>
        <v/>
      </c>
      <c r="I54" t="str">
        <f>個人申込!V59</f>
        <v/>
      </c>
      <c r="J54">
        <v>0</v>
      </c>
      <c r="K54">
        <v>0</v>
      </c>
      <c r="L54" s="26">
        <f>申込書!$AB$4</f>
        <v>14001</v>
      </c>
    </row>
    <row r="55" spans="1:12" x14ac:dyDescent="0.15">
      <c r="A55" t="str">
        <f>IF(個人申込!C60="","",個人申込!S60)</f>
        <v/>
      </c>
      <c r="B55">
        <v>0</v>
      </c>
      <c r="C55" t="str">
        <f>個人申込!T60</f>
        <v/>
      </c>
      <c r="D55" t="str">
        <f>個人申込!X60</f>
        <v xml:space="preserve"> </v>
      </c>
      <c r="E55" s="37">
        <f>個人申込!B60</f>
        <v>0</v>
      </c>
      <c r="F55" t="str">
        <f>個人申込!M60</f>
        <v/>
      </c>
      <c r="G55" t="str">
        <f>個人申込!AL60</f>
        <v/>
      </c>
      <c r="H55" t="str">
        <f>個人申込!AM60</f>
        <v/>
      </c>
      <c r="I55" t="str">
        <f>個人申込!V60</f>
        <v/>
      </c>
      <c r="J55">
        <v>0</v>
      </c>
      <c r="K55">
        <v>0</v>
      </c>
      <c r="L55" s="26">
        <f>申込書!$AB$4</f>
        <v>14001</v>
      </c>
    </row>
    <row r="56" spans="1:12" x14ac:dyDescent="0.15">
      <c r="A56" t="str">
        <f>IF(個人申込!C61="","",個人申込!S61)</f>
        <v/>
      </c>
      <c r="B56">
        <v>0</v>
      </c>
      <c r="C56" t="str">
        <f>個人申込!T61</f>
        <v/>
      </c>
      <c r="D56" t="str">
        <f>個人申込!X61</f>
        <v xml:space="preserve"> </v>
      </c>
      <c r="E56" s="37">
        <f>個人申込!B61</f>
        <v>0</v>
      </c>
      <c r="F56" t="str">
        <f>個人申込!M61</f>
        <v/>
      </c>
      <c r="G56" t="str">
        <f>個人申込!AL61</f>
        <v/>
      </c>
      <c r="H56" t="str">
        <f>個人申込!AM61</f>
        <v/>
      </c>
      <c r="I56" t="str">
        <f>個人申込!V61</f>
        <v/>
      </c>
      <c r="J56">
        <v>0</v>
      </c>
      <c r="K56">
        <v>0</v>
      </c>
      <c r="L56" s="26">
        <f>申込書!$AB$4</f>
        <v>14001</v>
      </c>
    </row>
    <row r="57" spans="1:12" x14ac:dyDescent="0.15">
      <c r="A57" t="str">
        <f>IF(個人申込!C62="","",個人申込!S62)</f>
        <v/>
      </c>
      <c r="B57">
        <v>0</v>
      </c>
      <c r="C57" t="str">
        <f>個人申込!T62</f>
        <v/>
      </c>
      <c r="D57" t="str">
        <f>個人申込!X62</f>
        <v xml:space="preserve"> </v>
      </c>
      <c r="E57" s="37">
        <f>個人申込!B62</f>
        <v>0</v>
      </c>
      <c r="F57" t="str">
        <f>個人申込!M62</f>
        <v/>
      </c>
      <c r="G57" t="str">
        <f>個人申込!AL62</f>
        <v/>
      </c>
      <c r="H57" t="str">
        <f>個人申込!AM62</f>
        <v/>
      </c>
      <c r="I57" t="str">
        <f>個人申込!V62</f>
        <v/>
      </c>
      <c r="J57">
        <v>0</v>
      </c>
      <c r="K57">
        <v>0</v>
      </c>
      <c r="L57" s="26">
        <f>申込書!$AB$4</f>
        <v>14001</v>
      </c>
    </row>
    <row r="58" spans="1:12" x14ac:dyDescent="0.15">
      <c r="A58" t="str">
        <f>IF(個人申込!C63="","",個人申込!S63)</f>
        <v/>
      </c>
      <c r="B58">
        <v>0</v>
      </c>
      <c r="C58" t="str">
        <f>個人申込!T63</f>
        <v/>
      </c>
      <c r="D58" t="str">
        <f>個人申込!X63</f>
        <v xml:space="preserve"> </v>
      </c>
      <c r="E58" s="37">
        <f>個人申込!B63</f>
        <v>0</v>
      </c>
      <c r="F58" t="str">
        <f>個人申込!M63</f>
        <v/>
      </c>
      <c r="G58" t="str">
        <f>個人申込!AL63</f>
        <v/>
      </c>
      <c r="H58" t="str">
        <f>個人申込!AM63</f>
        <v/>
      </c>
      <c r="I58" t="str">
        <f>個人申込!V63</f>
        <v/>
      </c>
      <c r="J58">
        <v>0</v>
      </c>
      <c r="K58">
        <v>0</v>
      </c>
      <c r="L58" s="26">
        <f>申込書!$AB$4</f>
        <v>14001</v>
      </c>
    </row>
    <row r="59" spans="1:12" x14ac:dyDescent="0.15">
      <c r="A59" t="str">
        <f>IF(個人申込!C64="","",個人申込!S64)</f>
        <v/>
      </c>
      <c r="B59">
        <v>0</v>
      </c>
      <c r="C59" t="str">
        <f>個人申込!T64</f>
        <v/>
      </c>
      <c r="D59" t="str">
        <f>個人申込!X64</f>
        <v xml:space="preserve"> </v>
      </c>
      <c r="E59" s="37">
        <f>個人申込!B64</f>
        <v>0</v>
      </c>
      <c r="F59" t="str">
        <f>個人申込!M64</f>
        <v/>
      </c>
      <c r="G59" t="str">
        <f>個人申込!AL64</f>
        <v/>
      </c>
      <c r="H59" t="str">
        <f>個人申込!AM64</f>
        <v/>
      </c>
      <c r="I59" t="str">
        <f>個人申込!V64</f>
        <v/>
      </c>
      <c r="J59">
        <v>0</v>
      </c>
      <c r="K59">
        <v>0</v>
      </c>
      <c r="L59" s="26">
        <f>申込書!$AB$4</f>
        <v>14001</v>
      </c>
    </row>
    <row r="60" spans="1:12" x14ac:dyDescent="0.15">
      <c r="A60" t="str">
        <f>IF(個人申込!C65="","",個人申込!S65)</f>
        <v/>
      </c>
      <c r="B60">
        <v>0</v>
      </c>
      <c r="C60" t="str">
        <f>個人申込!T65</f>
        <v/>
      </c>
      <c r="D60" t="str">
        <f>個人申込!X65</f>
        <v xml:space="preserve"> </v>
      </c>
      <c r="E60" s="37">
        <f>個人申込!B65</f>
        <v>0</v>
      </c>
      <c r="F60" t="str">
        <f>個人申込!M65</f>
        <v/>
      </c>
      <c r="G60" t="str">
        <f>個人申込!AL65</f>
        <v/>
      </c>
      <c r="H60" t="str">
        <f>個人申込!AM65</f>
        <v/>
      </c>
      <c r="I60" t="str">
        <f>個人申込!V65</f>
        <v/>
      </c>
      <c r="J60">
        <v>0</v>
      </c>
      <c r="K60">
        <v>0</v>
      </c>
      <c r="L60" s="26">
        <f>申込書!$AB$4</f>
        <v>14001</v>
      </c>
    </row>
    <row r="61" spans="1:12" x14ac:dyDescent="0.15">
      <c r="A61" s="38" t="str">
        <f>IF(個人申込!C66="","",個人申込!S66)</f>
        <v/>
      </c>
      <c r="B61" s="38">
        <v>0</v>
      </c>
      <c r="C61" s="38" t="str">
        <f>個人申込!T66</f>
        <v/>
      </c>
      <c r="D61" s="38" t="str">
        <f>個人申込!X66</f>
        <v xml:space="preserve"> </v>
      </c>
      <c r="E61" s="39">
        <f>個人申込!B66</f>
        <v>0</v>
      </c>
      <c r="F61" s="38" t="str">
        <f>個人申込!M66</f>
        <v/>
      </c>
      <c r="G61" s="38" t="str">
        <f>個人申込!AL66</f>
        <v/>
      </c>
      <c r="H61" s="38" t="str">
        <f>個人申込!AM66</f>
        <v/>
      </c>
      <c r="I61" s="38" t="str">
        <f>個人申込!V66</f>
        <v/>
      </c>
      <c r="J61" s="38">
        <v>0</v>
      </c>
      <c r="K61" s="38">
        <v>0</v>
      </c>
      <c r="L61" s="43">
        <f>申込書!$AB$4</f>
        <v>14001</v>
      </c>
    </row>
    <row r="62" spans="1:12" x14ac:dyDescent="0.15">
      <c r="E62" s="37"/>
    </row>
    <row r="63" spans="1:12" x14ac:dyDescent="0.15">
      <c r="A63" s="38"/>
      <c r="B63" s="38"/>
      <c r="C63" s="38"/>
      <c r="D63" s="38"/>
      <c r="E63" s="39"/>
      <c r="F63" s="38"/>
      <c r="G63" s="38"/>
      <c r="H63" s="38"/>
      <c r="I63" s="38"/>
      <c r="J63" s="38"/>
      <c r="K63" s="38"/>
      <c r="L63" s="38"/>
    </row>
    <row r="64" spans="1:12" x14ac:dyDescent="0.15">
      <c r="A64" t="str">
        <f>IF(個人申込!C69="","",個人申込!S69)</f>
        <v/>
      </c>
      <c r="B64">
        <v>5</v>
      </c>
      <c r="C64" t="str">
        <f>個人申込!T69</f>
        <v/>
      </c>
      <c r="D64" s="19" t="str">
        <f>個人申込!X69</f>
        <v xml:space="preserve"> </v>
      </c>
      <c r="E64" s="42">
        <f>個人申込!B69</f>
        <v>0</v>
      </c>
      <c r="F64" s="19" t="str">
        <f>個人申込!M69</f>
        <v/>
      </c>
      <c r="G64" t="str">
        <f>個人申込!AL69</f>
        <v/>
      </c>
      <c r="H64" t="str">
        <f>個人申込!AM69</f>
        <v/>
      </c>
      <c r="I64" s="19" t="str">
        <f>個人申込!V69</f>
        <v/>
      </c>
      <c r="J64">
        <v>0</v>
      </c>
      <c r="K64" s="19">
        <v>0</v>
      </c>
      <c r="L64" s="44">
        <f>申込書!$AB$4</f>
        <v>14001</v>
      </c>
    </row>
    <row r="65" spans="1:12" x14ac:dyDescent="0.15">
      <c r="A65" t="str">
        <f>IF(個人申込!C70="","",個人申込!S70)</f>
        <v/>
      </c>
      <c r="B65">
        <v>5</v>
      </c>
      <c r="C65" t="str">
        <f>個人申込!T70</f>
        <v/>
      </c>
      <c r="D65" t="str">
        <f>個人申込!X70</f>
        <v xml:space="preserve"> </v>
      </c>
      <c r="E65" s="37">
        <f>個人申込!B70</f>
        <v>0</v>
      </c>
      <c r="F65" t="str">
        <f>個人申込!M70</f>
        <v/>
      </c>
      <c r="G65" t="str">
        <f>個人申込!AL70</f>
        <v/>
      </c>
      <c r="H65" t="str">
        <f>個人申込!AM70</f>
        <v/>
      </c>
      <c r="I65" t="str">
        <f>個人申込!V70</f>
        <v/>
      </c>
      <c r="J65">
        <v>0</v>
      </c>
      <c r="K65">
        <v>0</v>
      </c>
      <c r="L65" s="26">
        <f>申込書!$AB$4</f>
        <v>14001</v>
      </c>
    </row>
    <row r="66" spans="1:12" x14ac:dyDescent="0.15">
      <c r="A66" t="str">
        <f>IF(個人申込!C71="","",個人申込!S71)</f>
        <v/>
      </c>
      <c r="B66">
        <v>5</v>
      </c>
      <c r="C66" t="str">
        <f>個人申込!T71</f>
        <v/>
      </c>
      <c r="D66" t="str">
        <f>個人申込!X71</f>
        <v xml:space="preserve"> </v>
      </c>
      <c r="E66" s="37">
        <f>個人申込!B71</f>
        <v>0</v>
      </c>
      <c r="F66" t="str">
        <f>個人申込!M71</f>
        <v/>
      </c>
      <c r="G66" t="str">
        <f>個人申込!AL71</f>
        <v/>
      </c>
      <c r="H66" t="str">
        <f>個人申込!AM71</f>
        <v/>
      </c>
      <c r="I66" t="str">
        <f>個人申込!V71</f>
        <v/>
      </c>
      <c r="J66">
        <v>0</v>
      </c>
      <c r="K66">
        <v>0</v>
      </c>
      <c r="L66" s="26">
        <f>申込書!$AB$4</f>
        <v>14001</v>
      </c>
    </row>
    <row r="67" spans="1:12" x14ac:dyDescent="0.15">
      <c r="A67" t="str">
        <f>IF(個人申込!C72="","",個人申込!S72)</f>
        <v/>
      </c>
      <c r="B67">
        <v>5</v>
      </c>
      <c r="C67" t="str">
        <f>個人申込!T72</f>
        <v/>
      </c>
      <c r="D67" t="str">
        <f>個人申込!X72</f>
        <v xml:space="preserve"> </v>
      </c>
      <c r="E67" s="37">
        <f>個人申込!B72</f>
        <v>0</v>
      </c>
      <c r="F67" t="str">
        <f>個人申込!M72</f>
        <v/>
      </c>
      <c r="G67" t="str">
        <f>個人申込!AL72</f>
        <v/>
      </c>
      <c r="H67" t="str">
        <f>個人申込!AM72</f>
        <v/>
      </c>
      <c r="I67" t="str">
        <f>個人申込!V72</f>
        <v/>
      </c>
      <c r="J67">
        <v>0</v>
      </c>
      <c r="K67">
        <v>0</v>
      </c>
      <c r="L67" s="26">
        <f>申込書!$AB$4</f>
        <v>14001</v>
      </c>
    </row>
    <row r="68" spans="1:12" x14ac:dyDescent="0.15">
      <c r="A68" t="str">
        <f>IF(個人申込!C73="","",個人申込!S73)</f>
        <v/>
      </c>
      <c r="B68">
        <v>5</v>
      </c>
      <c r="C68" t="str">
        <f>個人申込!T73</f>
        <v/>
      </c>
      <c r="D68" t="str">
        <f>個人申込!X73</f>
        <v xml:space="preserve"> </v>
      </c>
      <c r="E68" s="37">
        <f>個人申込!B73</f>
        <v>0</v>
      </c>
      <c r="F68" t="str">
        <f>個人申込!M73</f>
        <v/>
      </c>
      <c r="G68" t="str">
        <f>個人申込!AL73</f>
        <v/>
      </c>
      <c r="H68" t="str">
        <f>個人申込!AM73</f>
        <v/>
      </c>
      <c r="I68" t="str">
        <f>個人申込!V73</f>
        <v/>
      </c>
      <c r="J68">
        <v>0</v>
      </c>
      <c r="K68">
        <v>0</v>
      </c>
      <c r="L68" s="26">
        <f>申込書!$AB$4</f>
        <v>14001</v>
      </c>
    </row>
    <row r="69" spans="1:12" x14ac:dyDescent="0.15">
      <c r="A69" t="str">
        <f>IF(個人申込!C74="","",個人申込!S74)</f>
        <v/>
      </c>
      <c r="B69">
        <v>5</v>
      </c>
      <c r="C69" t="str">
        <f>個人申込!T74</f>
        <v/>
      </c>
      <c r="D69" t="str">
        <f>個人申込!X74</f>
        <v xml:space="preserve"> </v>
      </c>
      <c r="E69" s="37">
        <f>個人申込!B74</f>
        <v>0</v>
      </c>
      <c r="F69" t="str">
        <f>個人申込!M74</f>
        <v/>
      </c>
      <c r="G69" t="str">
        <f>個人申込!AL74</f>
        <v/>
      </c>
      <c r="H69" t="str">
        <f>個人申込!AM74</f>
        <v/>
      </c>
      <c r="I69" t="str">
        <f>個人申込!V74</f>
        <v/>
      </c>
      <c r="J69">
        <v>0</v>
      </c>
      <c r="K69">
        <v>0</v>
      </c>
      <c r="L69" s="26">
        <f>申込書!$AB$4</f>
        <v>14001</v>
      </c>
    </row>
    <row r="70" spans="1:12" x14ac:dyDescent="0.15">
      <c r="A70" t="str">
        <f>IF(個人申込!C75="","",個人申込!S75)</f>
        <v/>
      </c>
      <c r="B70">
        <v>5</v>
      </c>
      <c r="C70" t="str">
        <f>個人申込!T75</f>
        <v/>
      </c>
      <c r="D70" t="str">
        <f>個人申込!X75</f>
        <v xml:space="preserve"> </v>
      </c>
      <c r="E70" s="37">
        <f>個人申込!B75</f>
        <v>0</v>
      </c>
      <c r="F70" t="str">
        <f>個人申込!M75</f>
        <v/>
      </c>
      <c r="G70" t="str">
        <f>個人申込!AL75</f>
        <v/>
      </c>
      <c r="H70" t="str">
        <f>個人申込!AM75</f>
        <v/>
      </c>
      <c r="I70" t="str">
        <f>個人申込!V75</f>
        <v/>
      </c>
      <c r="J70">
        <v>0</v>
      </c>
      <c r="K70">
        <v>0</v>
      </c>
      <c r="L70" s="26">
        <f>申込書!$AB$4</f>
        <v>14001</v>
      </c>
    </row>
    <row r="71" spans="1:12" x14ac:dyDescent="0.15">
      <c r="A71" t="str">
        <f>IF(個人申込!C76="","",個人申込!S76)</f>
        <v/>
      </c>
      <c r="B71">
        <v>5</v>
      </c>
      <c r="C71" t="str">
        <f>個人申込!T76</f>
        <v/>
      </c>
      <c r="D71" t="str">
        <f>個人申込!X76</f>
        <v xml:space="preserve"> </v>
      </c>
      <c r="E71" s="37">
        <f>個人申込!B76</f>
        <v>0</v>
      </c>
      <c r="F71" t="str">
        <f>個人申込!M76</f>
        <v/>
      </c>
      <c r="G71" t="str">
        <f>個人申込!AL76</f>
        <v/>
      </c>
      <c r="H71" t="str">
        <f>個人申込!AM76</f>
        <v/>
      </c>
      <c r="I71" t="str">
        <f>個人申込!V76</f>
        <v/>
      </c>
      <c r="J71">
        <v>0</v>
      </c>
      <c r="K71">
        <v>0</v>
      </c>
      <c r="L71" s="26">
        <f>申込書!$AB$4</f>
        <v>14001</v>
      </c>
    </row>
    <row r="72" spans="1:12" x14ac:dyDescent="0.15">
      <c r="A72" t="str">
        <f>IF(個人申込!C77="","",個人申込!S77)</f>
        <v/>
      </c>
      <c r="B72">
        <v>5</v>
      </c>
      <c r="C72" t="str">
        <f>個人申込!T77</f>
        <v/>
      </c>
      <c r="D72" t="str">
        <f>個人申込!X77</f>
        <v xml:space="preserve"> </v>
      </c>
      <c r="E72" s="37">
        <f>個人申込!B77</f>
        <v>0</v>
      </c>
      <c r="F72" t="str">
        <f>個人申込!M77</f>
        <v/>
      </c>
      <c r="G72" t="str">
        <f>個人申込!AL77</f>
        <v/>
      </c>
      <c r="H72" t="str">
        <f>個人申込!AM77</f>
        <v/>
      </c>
      <c r="I72" t="str">
        <f>個人申込!V77</f>
        <v/>
      </c>
      <c r="J72">
        <v>0</v>
      </c>
      <c r="K72">
        <v>0</v>
      </c>
      <c r="L72" s="26">
        <f>申込書!$AB$4</f>
        <v>14001</v>
      </c>
    </row>
    <row r="73" spans="1:12" x14ac:dyDescent="0.15">
      <c r="A73" t="str">
        <f>IF(個人申込!C78="","",個人申込!S78)</f>
        <v/>
      </c>
      <c r="B73">
        <v>5</v>
      </c>
      <c r="C73" t="str">
        <f>個人申込!T78</f>
        <v/>
      </c>
      <c r="D73" t="str">
        <f>個人申込!X78</f>
        <v xml:space="preserve"> </v>
      </c>
      <c r="E73" s="37">
        <f>個人申込!B78</f>
        <v>0</v>
      </c>
      <c r="F73" t="str">
        <f>個人申込!M78</f>
        <v/>
      </c>
      <c r="G73" t="str">
        <f>個人申込!AL78</f>
        <v/>
      </c>
      <c r="H73" t="str">
        <f>個人申込!AM78</f>
        <v/>
      </c>
      <c r="I73" t="str">
        <f>個人申込!V78</f>
        <v/>
      </c>
      <c r="J73">
        <v>0</v>
      </c>
      <c r="K73">
        <v>0</v>
      </c>
      <c r="L73" s="26">
        <f>申込書!$AB$4</f>
        <v>14001</v>
      </c>
    </row>
    <row r="74" spans="1:12" x14ac:dyDescent="0.15">
      <c r="A74" t="str">
        <f>IF(個人申込!C79="","",個人申込!S79)</f>
        <v/>
      </c>
      <c r="B74">
        <v>5</v>
      </c>
      <c r="C74" t="str">
        <f>個人申込!T79</f>
        <v/>
      </c>
      <c r="D74" t="str">
        <f>個人申込!X79</f>
        <v xml:space="preserve"> </v>
      </c>
      <c r="E74" s="37">
        <f>個人申込!B79</f>
        <v>0</v>
      </c>
      <c r="F74" t="str">
        <f>個人申込!M79</f>
        <v/>
      </c>
      <c r="G74" t="str">
        <f>個人申込!AL79</f>
        <v/>
      </c>
      <c r="H74" t="str">
        <f>個人申込!AM79</f>
        <v/>
      </c>
      <c r="I74" t="str">
        <f>個人申込!V79</f>
        <v/>
      </c>
      <c r="J74">
        <v>0</v>
      </c>
      <c r="K74">
        <v>0</v>
      </c>
      <c r="L74" s="26">
        <f>申込書!$AB$4</f>
        <v>14001</v>
      </c>
    </row>
    <row r="75" spans="1:12" x14ac:dyDescent="0.15">
      <c r="A75" t="str">
        <f>IF(個人申込!C80="","",個人申込!S80)</f>
        <v/>
      </c>
      <c r="B75">
        <v>5</v>
      </c>
      <c r="C75" t="str">
        <f>個人申込!T80</f>
        <v/>
      </c>
      <c r="D75" t="str">
        <f>個人申込!X80</f>
        <v xml:space="preserve"> </v>
      </c>
      <c r="E75" s="37">
        <f>個人申込!B80</f>
        <v>0</v>
      </c>
      <c r="F75" t="str">
        <f>個人申込!M80</f>
        <v/>
      </c>
      <c r="G75" t="str">
        <f>個人申込!AL80</f>
        <v/>
      </c>
      <c r="H75" t="str">
        <f>個人申込!AM80</f>
        <v/>
      </c>
      <c r="I75" t="str">
        <f>個人申込!V80</f>
        <v/>
      </c>
      <c r="J75">
        <v>0</v>
      </c>
      <c r="K75">
        <v>0</v>
      </c>
      <c r="L75" s="26">
        <f>申込書!$AB$4</f>
        <v>14001</v>
      </c>
    </row>
    <row r="76" spans="1:12" x14ac:dyDescent="0.15">
      <c r="A76" t="str">
        <f>IF(個人申込!C81="","",個人申込!S81)</f>
        <v/>
      </c>
      <c r="B76">
        <v>5</v>
      </c>
      <c r="C76" t="str">
        <f>個人申込!T81</f>
        <v/>
      </c>
      <c r="D76" t="str">
        <f>個人申込!X81</f>
        <v xml:space="preserve"> </v>
      </c>
      <c r="E76" s="37">
        <f>個人申込!B81</f>
        <v>0</v>
      </c>
      <c r="F76" t="str">
        <f>個人申込!M81</f>
        <v/>
      </c>
      <c r="G76" t="str">
        <f>個人申込!AL81</f>
        <v/>
      </c>
      <c r="H76" t="str">
        <f>個人申込!AM81</f>
        <v/>
      </c>
      <c r="I76" t="str">
        <f>個人申込!V81</f>
        <v/>
      </c>
      <c r="J76">
        <v>0</v>
      </c>
      <c r="K76">
        <v>0</v>
      </c>
      <c r="L76" s="26">
        <f>申込書!$AB$4</f>
        <v>14001</v>
      </c>
    </row>
    <row r="77" spans="1:12" x14ac:dyDescent="0.15">
      <c r="A77" t="str">
        <f>IF(個人申込!C82="","",個人申込!S82)</f>
        <v/>
      </c>
      <c r="B77">
        <v>5</v>
      </c>
      <c r="C77" t="str">
        <f>個人申込!T82</f>
        <v/>
      </c>
      <c r="D77" t="str">
        <f>個人申込!X82</f>
        <v xml:space="preserve"> </v>
      </c>
      <c r="E77" s="37">
        <f>個人申込!B82</f>
        <v>0</v>
      </c>
      <c r="F77" t="str">
        <f>個人申込!M82</f>
        <v/>
      </c>
      <c r="G77" t="str">
        <f>個人申込!AL82</f>
        <v/>
      </c>
      <c r="H77" t="str">
        <f>個人申込!AM82</f>
        <v/>
      </c>
      <c r="I77" t="str">
        <f>個人申込!V82</f>
        <v/>
      </c>
      <c r="J77">
        <v>0</v>
      </c>
      <c r="K77">
        <v>0</v>
      </c>
      <c r="L77" s="26">
        <f>申込書!$AB$4</f>
        <v>14001</v>
      </c>
    </row>
    <row r="78" spans="1:12" x14ac:dyDescent="0.15">
      <c r="A78" t="str">
        <f>IF(個人申込!C83="","",個人申込!S83)</f>
        <v/>
      </c>
      <c r="B78">
        <v>5</v>
      </c>
      <c r="C78" t="str">
        <f>個人申込!T83</f>
        <v/>
      </c>
      <c r="D78" t="str">
        <f>個人申込!X83</f>
        <v xml:space="preserve"> </v>
      </c>
      <c r="E78" s="37">
        <f>個人申込!B83</f>
        <v>0</v>
      </c>
      <c r="F78" t="str">
        <f>個人申込!M83</f>
        <v/>
      </c>
      <c r="G78" t="str">
        <f>個人申込!AL83</f>
        <v/>
      </c>
      <c r="H78" t="str">
        <f>個人申込!AM83</f>
        <v/>
      </c>
      <c r="I78" t="str">
        <f>個人申込!V83</f>
        <v/>
      </c>
      <c r="J78">
        <v>0</v>
      </c>
      <c r="K78">
        <v>0</v>
      </c>
      <c r="L78" s="26">
        <f>申込書!$AB$4</f>
        <v>14001</v>
      </c>
    </row>
    <row r="79" spans="1:12" x14ac:dyDescent="0.15">
      <c r="A79" t="str">
        <f>IF(個人申込!C84="","",個人申込!S84)</f>
        <v/>
      </c>
      <c r="B79">
        <v>5</v>
      </c>
      <c r="C79" t="str">
        <f>個人申込!T84</f>
        <v/>
      </c>
      <c r="D79" t="str">
        <f>個人申込!X84</f>
        <v xml:space="preserve"> </v>
      </c>
      <c r="E79" s="37">
        <f>個人申込!B84</f>
        <v>0</v>
      </c>
      <c r="F79" t="str">
        <f>個人申込!M84</f>
        <v/>
      </c>
      <c r="G79" t="str">
        <f>個人申込!AL84</f>
        <v/>
      </c>
      <c r="H79" t="str">
        <f>個人申込!AM84</f>
        <v/>
      </c>
      <c r="I79" t="str">
        <f>個人申込!V84</f>
        <v/>
      </c>
      <c r="J79">
        <v>0</v>
      </c>
      <c r="K79">
        <v>0</v>
      </c>
      <c r="L79" s="26">
        <f>申込書!$AB$4</f>
        <v>14001</v>
      </c>
    </row>
    <row r="80" spans="1:12" x14ac:dyDescent="0.15">
      <c r="A80" t="str">
        <f>IF(個人申込!C85="","",個人申込!S85)</f>
        <v/>
      </c>
      <c r="B80">
        <v>5</v>
      </c>
      <c r="C80" t="str">
        <f>個人申込!T85</f>
        <v/>
      </c>
      <c r="D80" t="str">
        <f>個人申込!X85</f>
        <v xml:space="preserve"> </v>
      </c>
      <c r="E80" s="37">
        <f>個人申込!B85</f>
        <v>0</v>
      </c>
      <c r="F80" t="str">
        <f>個人申込!M85</f>
        <v/>
      </c>
      <c r="G80" t="str">
        <f>個人申込!AL85</f>
        <v/>
      </c>
      <c r="H80" t="str">
        <f>個人申込!AM85</f>
        <v/>
      </c>
      <c r="I80" t="str">
        <f>個人申込!V85</f>
        <v/>
      </c>
      <c r="J80">
        <v>0</v>
      </c>
      <c r="K80">
        <v>0</v>
      </c>
      <c r="L80" s="26">
        <f>申込書!$AB$4</f>
        <v>14001</v>
      </c>
    </row>
    <row r="81" spans="1:12" x14ac:dyDescent="0.15">
      <c r="A81" t="str">
        <f>IF(個人申込!C86="","",個人申込!S86)</f>
        <v/>
      </c>
      <c r="B81">
        <v>5</v>
      </c>
      <c r="C81" t="str">
        <f>個人申込!T86</f>
        <v/>
      </c>
      <c r="D81" t="str">
        <f>個人申込!X86</f>
        <v xml:space="preserve"> </v>
      </c>
      <c r="E81" s="37">
        <f>個人申込!B86</f>
        <v>0</v>
      </c>
      <c r="F81" t="str">
        <f>個人申込!M86</f>
        <v/>
      </c>
      <c r="G81" t="str">
        <f>個人申込!AL86</f>
        <v/>
      </c>
      <c r="H81" t="str">
        <f>個人申込!AM86</f>
        <v/>
      </c>
      <c r="I81" t="str">
        <f>個人申込!V86</f>
        <v/>
      </c>
      <c r="J81">
        <v>0</v>
      </c>
      <c r="K81">
        <v>0</v>
      </c>
      <c r="L81" s="26">
        <f>申込書!$AB$4</f>
        <v>14001</v>
      </c>
    </row>
    <row r="82" spans="1:12" x14ac:dyDescent="0.15">
      <c r="A82" t="str">
        <f>IF(個人申込!C87="","",個人申込!S87)</f>
        <v/>
      </c>
      <c r="B82">
        <v>5</v>
      </c>
      <c r="C82" t="str">
        <f>個人申込!T87</f>
        <v/>
      </c>
      <c r="D82" t="str">
        <f>個人申込!X87</f>
        <v xml:space="preserve"> </v>
      </c>
      <c r="E82" s="37">
        <f>個人申込!B87</f>
        <v>0</v>
      </c>
      <c r="F82" t="str">
        <f>個人申込!M87</f>
        <v/>
      </c>
      <c r="G82" t="str">
        <f>個人申込!AL87</f>
        <v/>
      </c>
      <c r="H82" t="str">
        <f>個人申込!AM87</f>
        <v/>
      </c>
      <c r="I82" t="str">
        <f>個人申込!V87</f>
        <v/>
      </c>
      <c r="J82">
        <v>0</v>
      </c>
      <c r="K82">
        <v>0</v>
      </c>
      <c r="L82" s="26">
        <f>申込書!$AB$4</f>
        <v>14001</v>
      </c>
    </row>
    <row r="83" spans="1:12" x14ac:dyDescent="0.15">
      <c r="A83" t="str">
        <f>IF(個人申込!C88="","",個人申込!S88)</f>
        <v/>
      </c>
      <c r="B83">
        <v>5</v>
      </c>
      <c r="C83" t="str">
        <f>個人申込!T88</f>
        <v/>
      </c>
      <c r="D83" t="str">
        <f>個人申込!X88</f>
        <v xml:space="preserve"> </v>
      </c>
      <c r="E83" s="37">
        <f>個人申込!B88</f>
        <v>0</v>
      </c>
      <c r="F83" t="str">
        <f>個人申込!M88</f>
        <v/>
      </c>
      <c r="G83" t="str">
        <f>個人申込!AL88</f>
        <v/>
      </c>
      <c r="H83" t="str">
        <f>個人申込!AM88</f>
        <v/>
      </c>
      <c r="I83" t="str">
        <f>個人申込!V88</f>
        <v/>
      </c>
      <c r="J83">
        <v>0</v>
      </c>
      <c r="K83">
        <v>0</v>
      </c>
      <c r="L83" s="26">
        <f>申込書!$AB$4</f>
        <v>14001</v>
      </c>
    </row>
    <row r="84" spans="1:12" x14ac:dyDescent="0.15">
      <c r="A84" t="str">
        <f>IF(個人申込!C89="","",個人申込!S89)</f>
        <v/>
      </c>
      <c r="B84">
        <v>5</v>
      </c>
      <c r="C84" t="str">
        <f>個人申込!T89</f>
        <v/>
      </c>
      <c r="D84" t="str">
        <f>個人申込!X89</f>
        <v xml:space="preserve"> </v>
      </c>
      <c r="E84" s="37">
        <f>個人申込!B89</f>
        <v>0</v>
      </c>
      <c r="F84" t="str">
        <f>個人申込!M89</f>
        <v/>
      </c>
      <c r="G84" t="str">
        <f>個人申込!AL89</f>
        <v/>
      </c>
      <c r="H84" t="str">
        <f>個人申込!AM89</f>
        <v/>
      </c>
      <c r="I84" t="str">
        <f>個人申込!V89</f>
        <v/>
      </c>
      <c r="J84">
        <v>0</v>
      </c>
      <c r="K84">
        <v>0</v>
      </c>
      <c r="L84" s="26">
        <f>申込書!$AB$4</f>
        <v>14001</v>
      </c>
    </row>
    <row r="85" spans="1:12" x14ac:dyDescent="0.15">
      <c r="A85" t="str">
        <f>IF(個人申込!C90="","",個人申込!S90)</f>
        <v/>
      </c>
      <c r="B85">
        <v>5</v>
      </c>
      <c r="C85" t="str">
        <f>個人申込!T90</f>
        <v/>
      </c>
      <c r="D85" t="str">
        <f>個人申込!X90</f>
        <v xml:space="preserve"> </v>
      </c>
      <c r="E85" s="37">
        <f>個人申込!B90</f>
        <v>0</v>
      </c>
      <c r="F85" t="str">
        <f>個人申込!M90</f>
        <v/>
      </c>
      <c r="G85" t="str">
        <f>個人申込!AL90</f>
        <v/>
      </c>
      <c r="H85" t="str">
        <f>個人申込!AM90</f>
        <v/>
      </c>
      <c r="I85" t="str">
        <f>個人申込!V90</f>
        <v/>
      </c>
      <c r="J85">
        <v>0</v>
      </c>
      <c r="K85">
        <v>0</v>
      </c>
      <c r="L85" s="26">
        <f>申込書!$AB$4</f>
        <v>14001</v>
      </c>
    </row>
    <row r="86" spans="1:12" x14ac:dyDescent="0.15">
      <c r="A86" t="str">
        <f>IF(個人申込!C91="","",個人申込!S91)</f>
        <v/>
      </c>
      <c r="B86">
        <v>5</v>
      </c>
      <c r="C86" t="str">
        <f>個人申込!T91</f>
        <v/>
      </c>
      <c r="D86" t="str">
        <f>個人申込!X91</f>
        <v xml:space="preserve"> </v>
      </c>
      <c r="E86" s="37">
        <f>個人申込!B91</f>
        <v>0</v>
      </c>
      <c r="F86" t="str">
        <f>個人申込!M91</f>
        <v/>
      </c>
      <c r="G86" t="str">
        <f>個人申込!AL91</f>
        <v/>
      </c>
      <c r="H86" t="str">
        <f>個人申込!AM91</f>
        <v/>
      </c>
      <c r="I86" t="str">
        <f>個人申込!V91</f>
        <v/>
      </c>
      <c r="J86">
        <v>0</v>
      </c>
      <c r="K86">
        <v>0</v>
      </c>
      <c r="L86" s="26">
        <f>申込書!$AB$4</f>
        <v>14001</v>
      </c>
    </row>
    <row r="87" spans="1:12" x14ac:dyDescent="0.15">
      <c r="A87" t="str">
        <f>IF(個人申込!C92="","",個人申込!S92)</f>
        <v/>
      </c>
      <c r="B87">
        <v>5</v>
      </c>
      <c r="C87" t="str">
        <f>個人申込!T92</f>
        <v/>
      </c>
      <c r="D87" t="str">
        <f>個人申込!X92</f>
        <v xml:space="preserve"> </v>
      </c>
      <c r="E87" s="37">
        <f>個人申込!B92</f>
        <v>0</v>
      </c>
      <c r="F87" t="str">
        <f>個人申込!M92</f>
        <v/>
      </c>
      <c r="G87" t="str">
        <f>個人申込!AL92</f>
        <v/>
      </c>
      <c r="H87" t="str">
        <f>個人申込!AM92</f>
        <v/>
      </c>
      <c r="I87" t="str">
        <f>個人申込!V92</f>
        <v/>
      </c>
      <c r="J87">
        <v>0</v>
      </c>
      <c r="K87">
        <v>0</v>
      </c>
      <c r="L87" s="26">
        <f>申込書!$AB$4</f>
        <v>14001</v>
      </c>
    </row>
    <row r="88" spans="1:12" x14ac:dyDescent="0.15">
      <c r="A88" t="str">
        <f>IF(個人申込!C93="","",個人申込!S93)</f>
        <v/>
      </c>
      <c r="B88">
        <v>5</v>
      </c>
      <c r="C88" t="str">
        <f>個人申込!T93</f>
        <v/>
      </c>
      <c r="D88" t="str">
        <f>個人申込!X93</f>
        <v xml:space="preserve"> </v>
      </c>
      <c r="E88" s="37">
        <f>個人申込!B93</f>
        <v>0</v>
      </c>
      <c r="F88" t="str">
        <f>個人申込!M93</f>
        <v/>
      </c>
      <c r="G88" t="str">
        <f>個人申込!AL93</f>
        <v/>
      </c>
      <c r="H88" t="str">
        <f>個人申込!AM93</f>
        <v/>
      </c>
      <c r="I88" t="str">
        <f>個人申込!V93</f>
        <v/>
      </c>
      <c r="J88">
        <v>0</v>
      </c>
      <c r="K88">
        <v>0</v>
      </c>
      <c r="L88" s="26">
        <f>申込書!$AB$4</f>
        <v>14001</v>
      </c>
    </row>
    <row r="89" spans="1:12" x14ac:dyDescent="0.15">
      <c r="A89" t="str">
        <f>IF(個人申込!C94="","",個人申込!S94)</f>
        <v/>
      </c>
      <c r="B89">
        <v>5</v>
      </c>
      <c r="C89" t="str">
        <f>個人申込!T94</f>
        <v/>
      </c>
      <c r="D89" t="str">
        <f>個人申込!X94</f>
        <v xml:space="preserve"> </v>
      </c>
      <c r="E89" s="37">
        <f>個人申込!B94</f>
        <v>0</v>
      </c>
      <c r="F89" t="str">
        <f>個人申込!M94</f>
        <v/>
      </c>
      <c r="G89" t="str">
        <f>個人申込!AL94</f>
        <v/>
      </c>
      <c r="H89" t="str">
        <f>個人申込!AM94</f>
        <v/>
      </c>
      <c r="I89" t="str">
        <f>個人申込!V94</f>
        <v/>
      </c>
      <c r="J89">
        <v>0</v>
      </c>
      <c r="K89">
        <v>0</v>
      </c>
      <c r="L89" s="26">
        <f>申込書!$AB$4</f>
        <v>14001</v>
      </c>
    </row>
    <row r="90" spans="1:12" x14ac:dyDescent="0.15">
      <c r="A90" t="str">
        <f>IF(個人申込!C95="","",個人申込!S95)</f>
        <v/>
      </c>
      <c r="B90">
        <v>5</v>
      </c>
      <c r="C90" t="str">
        <f>個人申込!T95</f>
        <v/>
      </c>
      <c r="D90" t="str">
        <f>個人申込!X95</f>
        <v xml:space="preserve"> </v>
      </c>
      <c r="E90" s="37">
        <f>個人申込!B95</f>
        <v>0</v>
      </c>
      <c r="F90" t="str">
        <f>個人申込!M95</f>
        <v/>
      </c>
      <c r="G90" t="str">
        <f>個人申込!AL95</f>
        <v/>
      </c>
      <c r="H90" t="str">
        <f>個人申込!AM95</f>
        <v/>
      </c>
      <c r="I90" t="str">
        <f>個人申込!V95</f>
        <v/>
      </c>
      <c r="J90">
        <v>0</v>
      </c>
      <c r="K90">
        <v>0</v>
      </c>
      <c r="L90" s="26">
        <f>申込書!$AB$4</f>
        <v>14001</v>
      </c>
    </row>
    <row r="91" spans="1:12" x14ac:dyDescent="0.15">
      <c r="A91" t="str">
        <f>IF(個人申込!C96="","",個人申込!S96)</f>
        <v/>
      </c>
      <c r="B91">
        <v>5</v>
      </c>
      <c r="C91" t="str">
        <f>個人申込!T96</f>
        <v/>
      </c>
      <c r="D91" t="str">
        <f>個人申込!X96</f>
        <v xml:space="preserve"> </v>
      </c>
      <c r="E91" s="37">
        <f>個人申込!B96</f>
        <v>0</v>
      </c>
      <c r="F91" t="str">
        <f>個人申込!M96</f>
        <v/>
      </c>
      <c r="G91" t="str">
        <f>個人申込!AL96</f>
        <v/>
      </c>
      <c r="H91" t="str">
        <f>個人申込!AM96</f>
        <v/>
      </c>
      <c r="I91" t="str">
        <f>個人申込!V96</f>
        <v/>
      </c>
      <c r="J91">
        <v>0</v>
      </c>
      <c r="K91">
        <v>0</v>
      </c>
      <c r="L91" s="26">
        <f>申込書!$AB$4</f>
        <v>14001</v>
      </c>
    </row>
    <row r="92" spans="1:12" x14ac:dyDescent="0.15">
      <c r="A92" t="str">
        <f>IF(個人申込!C97="","",個人申込!S97)</f>
        <v/>
      </c>
      <c r="B92">
        <v>5</v>
      </c>
      <c r="C92" t="str">
        <f>個人申込!T97</f>
        <v/>
      </c>
      <c r="D92" t="str">
        <f>個人申込!X97</f>
        <v xml:space="preserve"> </v>
      </c>
      <c r="E92" s="37">
        <f>個人申込!B97</f>
        <v>0</v>
      </c>
      <c r="F92" t="str">
        <f>個人申込!M97</f>
        <v/>
      </c>
      <c r="G92" t="str">
        <f>個人申込!AL97</f>
        <v/>
      </c>
      <c r="H92" t="str">
        <f>個人申込!AM97</f>
        <v/>
      </c>
      <c r="I92" t="str">
        <f>個人申込!V97</f>
        <v/>
      </c>
      <c r="J92">
        <v>0</v>
      </c>
      <c r="K92">
        <v>0</v>
      </c>
      <c r="L92" s="26">
        <f>申込書!$AB$4</f>
        <v>14001</v>
      </c>
    </row>
    <row r="93" spans="1:12" x14ac:dyDescent="0.15">
      <c r="A93" t="str">
        <f>IF(個人申込!C98="","",個人申込!S98)</f>
        <v/>
      </c>
      <c r="B93">
        <v>5</v>
      </c>
      <c r="C93" t="str">
        <f>個人申込!T98</f>
        <v/>
      </c>
      <c r="D93" t="str">
        <f>個人申込!X98</f>
        <v xml:space="preserve"> </v>
      </c>
      <c r="E93" s="37">
        <f>個人申込!B98</f>
        <v>0</v>
      </c>
      <c r="F93" t="str">
        <f>個人申込!M98</f>
        <v/>
      </c>
      <c r="G93" t="str">
        <f>個人申込!AL98</f>
        <v/>
      </c>
      <c r="H93" t="str">
        <f>個人申込!AM98</f>
        <v/>
      </c>
      <c r="I93" t="str">
        <f>個人申込!V98</f>
        <v/>
      </c>
      <c r="J93">
        <v>0</v>
      </c>
      <c r="K93">
        <v>0</v>
      </c>
      <c r="L93" s="26">
        <f>申込書!$AB$4</f>
        <v>14001</v>
      </c>
    </row>
    <row r="94" spans="1:12" x14ac:dyDescent="0.15">
      <c r="A94" t="str">
        <f>IF(個人申込!C99="","",個人申込!S99)</f>
        <v/>
      </c>
      <c r="B94">
        <v>5</v>
      </c>
      <c r="C94" t="str">
        <f>個人申込!T99</f>
        <v/>
      </c>
      <c r="D94" t="str">
        <f>個人申込!X99</f>
        <v xml:space="preserve"> </v>
      </c>
      <c r="E94" s="37">
        <f>個人申込!B99</f>
        <v>0</v>
      </c>
      <c r="F94" t="str">
        <f>個人申込!M99</f>
        <v/>
      </c>
      <c r="G94" t="str">
        <f>個人申込!AL99</f>
        <v/>
      </c>
      <c r="H94" t="str">
        <f>個人申込!AM99</f>
        <v/>
      </c>
      <c r="I94" t="str">
        <f>個人申込!V99</f>
        <v/>
      </c>
      <c r="J94">
        <v>0</v>
      </c>
      <c r="K94">
        <v>0</v>
      </c>
      <c r="L94" s="26">
        <f>申込書!$AB$4</f>
        <v>14001</v>
      </c>
    </row>
    <row r="95" spans="1:12" x14ac:dyDescent="0.15">
      <c r="A95" t="str">
        <f>IF(個人申込!C100="","",個人申込!S100)</f>
        <v/>
      </c>
      <c r="B95">
        <v>5</v>
      </c>
      <c r="C95" t="str">
        <f>個人申込!T100</f>
        <v/>
      </c>
      <c r="D95" t="str">
        <f>個人申込!X100</f>
        <v xml:space="preserve"> </v>
      </c>
      <c r="E95" s="37">
        <f>個人申込!B100</f>
        <v>0</v>
      </c>
      <c r="F95" t="str">
        <f>個人申込!M100</f>
        <v/>
      </c>
      <c r="G95" t="str">
        <f>個人申込!AL100</f>
        <v/>
      </c>
      <c r="H95" t="str">
        <f>個人申込!AM100</f>
        <v/>
      </c>
      <c r="I95" t="str">
        <f>個人申込!V100</f>
        <v/>
      </c>
      <c r="J95">
        <v>0</v>
      </c>
      <c r="K95">
        <v>0</v>
      </c>
      <c r="L95" s="26">
        <f>申込書!$AB$4</f>
        <v>14001</v>
      </c>
    </row>
    <row r="96" spans="1:12" x14ac:dyDescent="0.15">
      <c r="A96" t="str">
        <f>IF(個人申込!C101="","",個人申込!S101)</f>
        <v/>
      </c>
      <c r="B96">
        <v>5</v>
      </c>
      <c r="C96" t="str">
        <f>個人申込!T101</f>
        <v/>
      </c>
      <c r="D96" t="str">
        <f>個人申込!X101</f>
        <v xml:space="preserve"> </v>
      </c>
      <c r="E96" s="37">
        <f>個人申込!B101</f>
        <v>0</v>
      </c>
      <c r="F96" t="str">
        <f>個人申込!M101</f>
        <v/>
      </c>
      <c r="G96" t="str">
        <f>個人申込!AL101</f>
        <v/>
      </c>
      <c r="H96" t="str">
        <f>個人申込!AM101</f>
        <v/>
      </c>
      <c r="I96" t="str">
        <f>個人申込!V101</f>
        <v/>
      </c>
      <c r="J96">
        <v>0</v>
      </c>
      <c r="K96">
        <v>0</v>
      </c>
      <c r="L96" s="26">
        <f>申込書!$AB$4</f>
        <v>14001</v>
      </c>
    </row>
    <row r="97" spans="1:12" x14ac:dyDescent="0.15">
      <c r="A97" t="str">
        <f>IF(個人申込!C102="","",個人申込!S102)</f>
        <v/>
      </c>
      <c r="B97">
        <v>5</v>
      </c>
      <c r="C97" t="str">
        <f>個人申込!T102</f>
        <v/>
      </c>
      <c r="D97" t="str">
        <f>個人申込!X102</f>
        <v xml:space="preserve"> </v>
      </c>
      <c r="E97" s="37">
        <f>個人申込!B102</f>
        <v>0</v>
      </c>
      <c r="F97" t="str">
        <f>個人申込!M102</f>
        <v/>
      </c>
      <c r="G97" t="str">
        <f>個人申込!AL102</f>
        <v/>
      </c>
      <c r="H97" t="str">
        <f>個人申込!AM102</f>
        <v/>
      </c>
      <c r="I97" t="str">
        <f>個人申込!V102</f>
        <v/>
      </c>
      <c r="J97">
        <v>0</v>
      </c>
      <c r="K97">
        <v>0</v>
      </c>
      <c r="L97" s="26">
        <f>申込書!$AB$4</f>
        <v>14001</v>
      </c>
    </row>
    <row r="98" spans="1:12" x14ac:dyDescent="0.15">
      <c r="A98" t="str">
        <f>IF(個人申込!C103="","",個人申込!S103)</f>
        <v/>
      </c>
      <c r="B98">
        <v>5</v>
      </c>
      <c r="C98" t="str">
        <f>個人申込!T103</f>
        <v/>
      </c>
      <c r="D98" t="str">
        <f>個人申込!X103</f>
        <v xml:space="preserve"> </v>
      </c>
      <c r="E98" s="37">
        <f>個人申込!B103</f>
        <v>0</v>
      </c>
      <c r="F98" t="str">
        <f>個人申込!M103</f>
        <v/>
      </c>
      <c r="G98" t="str">
        <f>個人申込!AL103</f>
        <v/>
      </c>
      <c r="H98" t="str">
        <f>個人申込!AM103</f>
        <v/>
      </c>
      <c r="I98" t="str">
        <f>個人申込!V103</f>
        <v/>
      </c>
      <c r="J98">
        <v>0</v>
      </c>
      <c r="K98">
        <v>0</v>
      </c>
      <c r="L98" s="26">
        <f>申込書!$AB$4</f>
        <v>14001</v>
      </c>
    </row>
    <row r="99" spans="1:12" x14ac:dyDescent="0.15">
      <c r="A99" t="str">
        <f>IF(個人申込!C104="","",個人申込!S104)</f>
        <v/>
      </c>
      <c r="B99">
        <v>5</v>
      </c>
      <c r="C99" t="str">
        <f>個人申込!T104</f>
        <v/>
      </c>
      <c r="D99" t="str">
        <f>個人申込!X104</f>
        <v xml:space="preserve"> </v>
      </c>
      <c r="E99" s="37">
        <f>個人申込!B104</f>
        <v>0</v>
      </c>
      <c r="F99" t="str">
        <f>個人申込!M104</f>
        <v/>
      </c>
      <c r="G99" t="str">
        <f>個人申込!AL104</f>
        <v/>
      </c>
      <c r="H99" t="str">
        <f>個人申込!AM104</f>
        <v/>
      </c>
      <c r="I99" t="str">
        <f>個人申込!V104</f>
        <v/>
      </c>
      <c r="J99">
        <v>0</v>
      </c>
      <c r="K99">
        <v>0</v>
      </c>
      <c r="L99" s="26">
        <f>申込書!$AB$4</f>
        <v>14001</v>
      </c>
    </row>
    <row r="100" spans="1:12" x14ac:dyDescent="0.15">
      <c r="A100" t="str">
        <f>IF(個人申込!C105="","",個人申込!S105)</f>
        <v/>
      </c>
      <c r="B100">
        <v>5</v>
      </c>
      <c r="C100" t="str">
        <f>個人申込!T105</f>
        <v/>
      </c>
      <c r="D100" t="str">
        <f>個人申込!X105</f>
        <v xml:space="preserve"> </v>
      </c>
      <c r="E100" s="37">
        <f>個人申込!B105</f>
        <v>0</v>
      </c>
      <c r="F100" t="str">
        <f>個人申込!M105</f>
        <v/>
      </c>
      <c r="G100" t="str">
        <f>個人申込!AL105</f>
        <v/>
      </c>
      <c r="H100" t="str">
        <f>個人申込!AM105</f>
        <v/>
      </c>
      <c r="I100" t="str">
        <f>個人申込!V105</f>
        <v/>
      </c>
      <c r="J100">
        <v>0</v>
      </c>
      <c r="K100">
        <v>0</v>
      </c>
      <c r="L100" s="26">
        <f>申込書!$AB$4</f>
        <v>14001</v>
      </c>
    </row>
    <row r="101" spans="1:12" x14ac:dyDescent="0.15">
      <c r="A101" t="str">
        <f>IF(個人申込!C106="","",個人申込!S106)</f>
        <v/>
      </c>
      <c r="B101">
        <v>5</v>
      </c>
      <c r="C101" t="str">
        <f>個人申込!T106</f>
        <v/>
      </c>
      <c r="D101" t="str">
        <f>個人申込!X106</f>
        <v xml:space="preserve"> </v>
      </c>
      <c r="E101" s="37">
        <f>個人申込!B106</f>
        <v>0</v>
      </c>
      <c r="F101" t="str">
        <f>個人申込!M106</f>
        <v/>
      </c>
      <c r="G101" t="str">
        <f>個人申込!AL106</f>
        <v/>
      </c>
      <c r="H101" t="str">
        <f>個人申込!AM106</f>
        <v/>
      </c>
      <c r="I101" t="str">
        <f>個人申込!V106</f>
        <v/>
      </c>
      <c r="J101">
        <v>0</v>
      </c>
      <c r="K101">
        <v>0</v>
      </c>
      <c r="L101" s="26">
        <f>申込書!$AB$4</f>
        <v>14001</v>
      </c>
    </row>
    <row r="102" spans="1:12" x14ac:dyDescent="0.15">
      <c r="A102" t="str">
        <f>IF(個人申込!C107="","",個人申込!S107)</f>
        <v/>
      </c>
      <c r="B102">
        <v>5</v>
      </c>
      <c r="C102" t="str">
        <f>個人申込!T107</f>
        <v/>
      </c>
      <c r="D102" t="str">
        <f>個人申込!X107</f>
        <v xml:space="preserve"> </v>
      </c>
      <c r="E102" s="37">
        <f>個人申込!B107</f>
        <v>0</v>
      </c>
      <c r="F102" t="str">
        <f>個人申込!M107</f>
        <v/>
      </c>
      <c r="G102" t="str">
        <f>個人申込!AL107</f>
        <v/>
      </c>
      <c r="H102" t="str">
        <f>個人申込!AM107</f>
        <v/>
      </c>
      <c r="I102" t="str">
        <f>個人申込!V107</f>
        <v/>
      </c>
      <c r="J102">
        <v>0</v>
      </c>
      <c r="K102">
        <v>0</v>
      </c>
      <c r="L102" s="26">
        <f>申込書!$AB$4</f>
        <v>14001</v>
      </c>
    </row>
    <row r="103" spans="1:12" x14ac:dyDescent="0.15">
      <c r="A103" t="str">
        <f>IF(個人申込!C108="","",個人申込!S108)</f>
        <v/>
      </c>
      <c r="B103">
        <v>5</v>
      </c>
      <c r="C103" t="str">
        <f>個人申込!T108</f>
        <v/>
      </c>
      <c r="D103" t="str">
        <f>個人申込!X108</f>
        <v xml:space="preserve"> </v>
      </c>
      <c r="E103" s="37">
        <f>個人申込!B108</f>
        <v>0</v>
      </c>
      <c r="F103" t="str">
        <f>個人申込!M108</f>
        <v/>
      </c>
      <c r="G103" t="str">
        <f>個人申込!AL108</f>
        <v/>
      </c>
      <c r="H103" t="str">
        <f>個人申込!AM108</f>
        <v/>
      </c>
      <c r="I103" t="str">
        <f>個人申込!V108</f>
        <v/>
      </c>
      <c r="J103">
        <v>0</v>
      </c>
      <c r="K103">
        <v>0</v>
      </c>
      <c r="L103" s="26">
        <f>申込書!$AB$4</f>
        <v>14001</v>
      </c>
    </row>
    <row r="104" spans="1:12" x14ac:dyDescent="0.15">
      <c r="A104" t="str">
        <f>IF(個人申込!C109="","",個人申込!S109)</f>
        <v/>
      </c>
      <c r="B104">
        <v>5</v>
      </c>
      <c r="C104" t="str">
        <f>個人申込!T109</f>
        <v/>
      </c>
      <c r="D104" t="str">
        <f>個人申込!X109</f>
        <v xml:space="preserve"> </v>
      </c>
      <c r="E104" s="37">
        <f>個人申込!B109</f>
        <v>0</v>
      </c>
      <c r="F104" t="str">
        <f>個人申込!M109</f>
        <v/>
      </c>
      <c r="G104" t="str">
        <f>個人申込!AL109</f>
        <v/>
      </c>
      <c r="H104" t="str">
        <f>個人申込!AM109</f>
        <v/>
      </c>
      <c r="I104" t="str">
        <f>個人申込!V109</f>
        <v/>
      </c>
      <c r="J104">
        <v>0</v>
      </c>
      <c r="K104">
        <v>0</v>
      </c>
      <c r="L104" s="26">
        <f>申込書!$AB$4</f>
        <v>14001</v>
      </c>
    </row>
    <row r="105" spans="1:12" x14ac:dyDescent="0.15">
      <c r="A105" t="str">
        <f>IF(個人申込!C110="","",個人申込!S110)</f>
        <v/>
      </c>
      <c r="B105">
        <v>5</v>
      </c>
      <c r="C105" t="str">
        <f>個人申込!T110</f>
        <v/>
      </c>
      <c r="D105" t="str">
        <f>個人申込!X110</f>
        <v xml:space="preserve"> </v>
      </c>
      <c r="E105" s="37">
        <f>個人申込!B110</f>
        <v>0</v>
      </c>
      <c r="F105" t="str">
        <f>個人申込!M110</f>
        <v/>
      </c>
      <c r="G105" t="str">
        <f>個人申込!AL110</f>
        <v/>
      </c>
      <c r="H105" t="str">
        <f>個人申込!AM110</f>
        <v/>
      </c>
      <c r="I105" t="str">
        <f>個人申込!V110</f>
        <v/>
      </c>
      <c r="J105">
        <v>0</v>
      </c>
      <c r="K105">
        <v>0</v>
      </c>
      <c r="L105" s="26">
        <f>申込書!$AB$4</f>
        <v>14001</v>
      </c>
    </row>
    <row r="106" spans="1:12" x14ac:dyDescent="0.15">
      <c r="A106" t="str">
        <f>IF(個人申込!C111="","",個人申込!S111)</f>
        <v/>
      </c>
      <c r="B106">
        <v>5</v>
      </c>
      <c r="C106" t="str">
        <f>個人申込!T111</f>
        <v/>
      </c>
      <c r="D106" t="str">
        <f>個人申込!X111</f>
        <v xml:space="preserve"> </v>
      </c>
      <c r="E106" s="37">
        <f>個人申込!B111</f>
        <v>0</v>
      </c>
      <c r="F106" t="str">
        <f>個人申込!M111</f>
        <v/>
      </c>
      <c r="G106" t="str">
        <f>個人申込!AL111</f>
        <v/>
      </c>
      <c r="H106" t="str">
        <f>個人申込!AM111</f>
        <v/>
      </c>
      <c r="I106" t="str">
        <f>個人申込!V111</f>
        <v/>
      </c>
      <c r="J106">
        <v>0</v>
      </c>
      <c r="K106">
        <v>0</v>
      </c>
      <c r="L106" s="26">
        <f>申込書!$AB$4</f>
        <v>14001</v>
      </c>
    </row>
    <row r="107" spans="1:12" x14ac:dyDescent="0.15">
      <c r="A107" t="str">
        <f>IF(個人申込!C112="","",個人申込!S112)</f>
        <v/>
      </c>
      <c r="B107">
        <v>5</v>
      </c>
      <c r="C107" t="str">
        <f>個人申込!T112</f>
        <v/>
      </c>
      <c r="D107" t="str">
        <f>個人申込!X112</f>
        <v xml:space="preserve"> </v>
      </c>
      <c r="E107" s="37">
        <f>個人申込!B112</f>
        <v>0</v>
      </c>
      <c r="F107" t="str">
        <f>個人申込!M112</f>
        <v/>
      </c>
      <c r="G107" t="str">
        <f>個人申込!AL112</f>
        <v/>
      </c>
      <c r="H107" t="str">
        <f>個人申込!AM112</f>
        <v/>
      </c>
      <c r="I107" t="str">
        <f>個人申込!V112</f>
        <v/>
      </c>
      <c r="J107">
        <v>0</v>
      </c>
      <c r="K107">
        <v>0</v>
      </c>
      <c r="L107" s="26">
        <f>申込書!$AB$4</f>
        <v>14001</v>
      </c>
    </row>
    <row r="108" spans="1:12" x14ac:dyDescent="0.15">
      <c r="A108" t="str">
        <f>IF(個人申込!C113="","",個人申込!S113)</f>
        <v/>
      </c>
      <c r="B108">
        <v>5</v>
      </c>
      <c r="C108" t="str">
        <f>個人申込!T113</f>
        <v/>
      </c>
      <c r="D108" t="str">
        <f>個人申込!X113</f>
        <v xml:space="preserve"> </v>
      </c>
      <c r="E108" s="37">
        <f>個人申込!B113</f>
        <v>0</v>
      </c>
      <c r="F108" t="str">
        <f>個人申込!M113</f>
        <v/>
      </c>
      <c r="G108" t="str">
        <f>個人申込!AL113</f>
        <v/>
      </c>
      <c r="H108" t="str">
        <f>個人申込!AM113</f>
        <v/>
      </c>
      <c r="I108" t="str">
        <f>個人申込!V113</f>
        <v/>
      </c>
      <c r="J108">
        <v>0</v>
      </c>
      <c r="K108">
        <v>0</v>
      </c>
      <c r="L108" s="26">
        <f>申込書!$AB$4</f>
        <v>14001</v>
      </c>
    </row>
    <row r="109" spans="1:12" x14ac:dyDescent="0.15">
      <c r="A109" t="str">
        <f>IF(個人申込!C114="","",個人申込!S114)</f>
        <v/>
      </c>
      <c r="B109">
        <v>5</v>
      </c>
      <c r="C109" t="str">
        <f>個人申込!T114</f>
        <v/>
      </c>
      <c r="D109" t="str">
        <f>個人申込!X114</f>
        <v xml:space="preserve"> </v>
      </c>
      <c r="E109" s="37">
        <f>個人申込!B114</f>
        <v>0</v>
      </c>
      <c r="F109" t="str">
        <f>個人申込!M114</f>
        <v/>
      </c>
      <c r="G109" t="str">
        <f>個人申込!AL114</f>
        <v/>
      </c>
      <c r="H109" t="str">
        <f>個人申込!AM114</f>
        <v/>
      </c>
      <c r="I109" t="str">
        <f>個人申込!V114</f>
        <v/>
      </c>
      <c r="J109">
        <v>0</v>
      </c>
      <c r="K109">
        <v>0</v>
      </c>
      <c r="L109" s="26">
        <f>申込書!$AB$4</f>
        <v>14001</v>
      </c>
    </row>
    <row r="110" spans="1:12" x14ac:dyDescent="0.15">
      <c r="A110" t="str">
        <f>IF(個人申込!C115="","",個人申込!S115)</f>
        <v/>
      </c>
      <c r="B110">
        <v>5</v>
      </c>
      <c r="C110" t="str">
        <f>個人申込!T115</f>
        <v/>
      </c>
      <c r="D110" t="str">
        <f>個人申込!X115</f>
        <v xml:space="preserve"> </v>
      </c>
      <c r="E110" s="37">
        <f>個人申込!B115</f>
        <v>0</v>
      </c>
      <c r="F110" t="str">
        <f>個人申込!M115</f>
        <v/>
      </c>
      <c r="G110" t="str">
        <f>個人申込!AL115</f>
        <v/>
      </c>
      <c r="H110" t="str">
        <f>個人申込!AM115</f>
        <v/>
      </c>
      <c r="I110" t="str">
        <f>個人申込!V115</f>
        <v/>
      </c>
      <c r="J110">
        <v>0</v>
      </c>
      <c r="K110">
        <v>0</v>
      </c>
      <c r="L110" s="26">
        <f>申込書!$AB$4</f>
        <v>14001</v>
      </c>
    </row>
    <row r="111" spans="1:12" x14ac:dyDescent="0.15">
      <c r="A111" t="str">
        <f>IF(個人申込!C116="","",個人申込!S116)</f>
        <v/>
      </c>
      <c r="B111">
        <v>5</v>
      </c>
      <c r="C111" t="str">
        <f>個人申込!T116</f>
        <v/>
      </c>
      <c r="D111" t="str">
        <f>個人申込!X116</f>
        <v xml:space="preserve"> </v>
      </c>
      <c r="E111" s="37">
        <f>個人申込!B116</f>
        <v>0</v>
      </c>
      <c r="F111" t="str">
        <f>個人申込!M116</f>
        <v/>
      </c>
      <c r="G111" t="str">
        <f>個人申込!AL116</f>
        <v/>
      </c>
      <c r="H111" t="str">
        <f>個人申込!AM116</f>
        <v/>
      </c>
      <c r="I111" t="str">
        <f>個人申込!V116</f>
        <v/>
      </c>
      <c r="J111">
        <v>0</v>
      </c>
      <c r="K111">
        <v>0</v>
      </c>
      <c r="L111" s="26">
        <f>申込書!$AB$4</f>
        <v>14001</v>
      </c>
    </row>
    <row r="112" spans="1:12" x14ac:dyDescent="0.15">
      <c r="A112" t="str">
        <f>IF(個人申込!C117="","",個人申込!S117)</f>
        <v/>
      </c>
      <c r="B112">
        <v>5</v>
      </c>
      <c r="C112" t="str">
        <f>個人申込!T117</f>
        <v/>
      </c>
      <c r="D112" t="str">
        <f>個人申込!X117</f>
        <v xml:space="preserve"> </v>
      </c>
      <c r="E112" s="37">
        <f>個人申込!B117</f>
        <v>0</v>
      </c>
      <c r="F112" t="str">
        <f>個人申込!M117</f>
        <v/>
      </c>
      <c r="G112" t="str">
        <f>個人申込!AL117</f>
        <v/>
      </c>
      <c r="H112" t="str">
        <f>個人申込!AM117</f>
        <v/>
      </c>
      <c r="I112" t="str">
        <f>個人申込!V117</f>
        <v/>
      </c>
      <c r="J112">
        <v>0</v>
      </c>
      <c r="K112">
        <v>0</v>
      </c>
      <c r="L112" s="26">
        <f>申込書!$AB$4</f>
        <v>14001</v>
      </c>
    </row>
    <row r="113" spans="1:12" x14ac:dyDescent="0.15">
      <c r="A113" t="str">
        <f>IF(個人申込!C118="","",個人申込!S118)</f>
        <v/>
      </c>
      <c r="B113">
        <v>5</v>
      </c>
      <c r="C113" t="str">
        <f>個人申込!T118</f>
        <v/>
      </c>
      <c r="D113" t="str">
        <f>個人申込!X118</f>
        <v xml:space="preserve"> </v>
      </c>
      <c r="E113" s="37">
        <f>個人申込!B118</f>
        <v>0</v>
      </c>
      <c r="F113" t="str">
        <f>個人申込!M118</f>
        <v/>
      </c>
      <c r="G113" t="str">
        <f>個人申込!AL118</f>
        <v/>
      </c>
      <c r="H113" t="str">
        <f>個人申込!AM118</f>
        <v/>
      </c>
      <c r="I113" t="str">
        <f>個人申込!V118</f>
        <v/>
      </c>
      <c r="J113">
        <v>0</v>
      </c>
      <c r="K113">
        <v>0</v>
      </c>
      <c r="L113" s="26">
        <f>申込書!$AB$4</f>
        <v>14001</v>
      </c>
    </row>
    <row r="114" spans="1:12" x14ac:dyDescent="0.15">
      <c r="A114" t="str">
        <f>IF(個人申込!C119="","",個人申込!S119)</f>
        <v/>
      </c>
      <c r="B114">
        <v>5</v>
      </c>
      <c r="C114" t="str">
        <f>個人申込!T119</f>
        <v/>
      </c>
      <c r="D114" t="str">
        <f>個人申込!X119</f>
        <v xml:space="preserve"> </v>
      </c>
      <c r="E114" s="37">
        <f>個人申込!B119</f>
        <v>0</v>
      </c>
      <c r="F114" t="str">
        <f>個人申込!M119</f>
        <v/>
      </c>
      <c r="G114" t="str">
        <f>個人申込!AL119</f>
        <v/>
      </c>
      <c r="H114" t="str">
        <f>個人申込!AM119</f>
        <v/>
      </c>
      <c r="I114" t="str">
        <f>個人申込!V119</f>
        <v/>
      </c>
      <c r="J114">
        <v>0</v>
      </c>
      <c r="K114">
        <v>0</v>
      </c>
      <c r="L114" s="26">
        <f>申込書!$AB$4</f>
        <v>14001</v>
      </c>
    </row>
    <row r="115" spans="1:12" x14ac:dyDescent="0.15">
      <c r="A115" t="str">
        <f>IF(個人申込!C120="","",個人申込!S120)</f>
        <v/>
      </c>
      <c r="B115">
        <v>5</v>
      </c>
      <c r="C115" t="str">
        <f>個人申込!T120</f>
        <v/>
      </c>
      <c r="D115" t="str">
        <f>個人申込!X120</f>
        <v xml:space="preserve"> </v>
      </c>
      <c r="E115" s="37">
        <f>個人申込!B120</f>
        <v>0</v>
      </c>
      <c r="F115" t="str">
        <f>個人申込!M120</f>
        <v/>
      </c>
      <c r="G115" t="str">
        <f>個人申込!AL120</f>
        <v/>
      </c>
      <c r="H115" t="str">
        <f>個人申込!AM120</f>
        <v/>
      </c>
      <c r="I115" t="str">
        <f>個人申込!V120</f>
        <v/>
      </c>
      <c r="J115">
        <v>0</v>
      </c>
      <c r="K115">
        <v>0</v>
      </c>
      <c r="L115" s="26">
        <f>申込書!$AB$4</f>
        <v>14001</v>
      </c>
    </row>
    <row r="116" spans="1:12" x14ac:dyDescent="0.15">
      <c r="A116" t="str">
        <f>IF(個人申込!C121="","",個人申込!S121)</f>
        <v/>
      </c>
      <c r="B116">
        <v>5</v>
      </c>
      <c r="C116" t="str">
        <f>個人申込!T121</f>
        <v/>
      </c>
      <c r="D116" t="str">
        <f>個人申込!X121</f>
        <v xml:space="preserve"> </v>
      </c>
      <c r="E116" s="37">
        <f>個人申込!B121</f>
        <v>0</v>
      </c>
      <c r="F116" t="str">
        <f>個人申込!M121</f>
        <v/>
      </c>
      <c r="G116" t="str">
        <f>個人申込!AL121</f>
        <v/>
      </c>
      <c r="H116" t="str">
        <f>個人申込!AM121</f>
        <v/>
      </c>
      <c r="I116" t="str">
        <f>個人申込!V121</f>
        <v/>
      </c>
      <c r="J116">
        <v>0</v>
      </c>
      <c r="K116">
        <v>0</v>
      </c>
      <c r="L116" s="26">
        <f>申込書!$AB$4</f>
        <v>14001</v>
      </c>
    </row>
    <row r="117" spans="1:12" x14ac:dyDescent="0.15">
      <c r="A117" t="str">
        <f>IF(個人申込!C122="","",個人申込!S122)</f>
        <v/>
      </c>
      <c r="B117">
        <v>5</v>
      </c>
      <c r="C117" t="str">
        <f>個人申込!T122</f>
        <v/>
      </c>
      <c r="D117" t="str">
        <f>個人申込!X122</f>
        <v xml:space="preserve"> </v>
      </c>
      <c r="E117" s="37">
        <f>個人申込!B122</f>
        <v>0</v>
      </c>
      <c r="F117" t="str">
        <f>個人申込!M122</f>
        <v/>
      </c>
      <c r="G117" t="str">
        <f>個人申込!AL122</f>
        <v/>
      </c>
      <c r="H117" t="str">
        <f>個人申込!AM122</f>
        <v/>
      </c>
      <c r="I117" t="str">
        <f>個人申込!V122</f>
        <v/>
      </c>
      <c r="J117">
        <v>0</v>
      </c>
      <c r="K117">
        <v>0</v>
      </c>
      <c r="L117" s="26">
        <f>申込書!$AB$4</f>
        <v>14001</v>
      </c>
    </row>
    <row r="118" spans="1:12" x14ac:dyDescent="0.15">
      <c r="A118" t="str">
        <f>IF(個人申込!C123="","",個人申込!S123)</f>
        <v/>
      </c>
      <c r="B118">
        <v>5</v>
      </c>
      <c r="C118" t="str">
        <f>個人申込!T123</f>
        <v/>
      </c>
      <c r="D118" t="str">
        <f>個人申込!X123</f>
        <v xml:space="preserve"> </v>
      </c>
      <c r="E118" s="37">
        <f>個人申込!B123</f>
        <v>0</v>
      </c>
      <c r="F118" t="str">
        <f>個人申込!M123</f>
        <v/>
      </c>
      <c r="G118" t="str">
        <f>個人申込!AL123</f>
        <v/>
      </c>
      <c r="H118" t="str">
        <f>個人申込!AM123</f>
        <v/>
      </c>
      <c r="I118" t="str">
        <f>個人申込!V123</f>
        <v/>
      </c>
      <c r="J118">
        <v>0</v>
      </c>
      <c r="K118">
        <v>0</v>
      </c>
      <c r="L118" s="26">
        <f>申込書!$AB$4</f>
        <v>14001</v>
      </c>
    </row>
    <row r="119" spans="1:12" x14ac:dyDescent="0.15">
      <c r="A119" t="str">
        <f>IF(個人申込!C124="","",個人申込!S124)</f>
        <v/>
      </c>
      <c r="B119">
        <v>5</v>
      </c>
      <c r="C119" t="str">
        <f>個人申込!T124</f>
        <v/>
      </c>
      <c r="D119" t="str">
        <f>個人申込!X124</f>
        <v xml:space="preserve"> </v>
      </c>
      <c r="E119" s="37">
        <f>個人申込!B124</f>
        <v>0</v>
      </c>
      <c r="F119" t="str">
        <f>個人申込!M124</f>
        <v/>
      </c>
      <c r="G119" t="str">
        <f>個人申込!AL124</f>
        <v/>
      </c>
      <c r="H119" t="str">
        <f>個人申込!AM124</f>
        <v/>
      </c>
      <c r="I119" t="str">
        <f>個人申込!V124</f>
        <v/>
      </c>
      <c r="J119">
        <v>0</v>
      </c>
      <c r="K119">
        <v>0</v>
      </c>
      <c r="L119" s="26">
        <f>申込書!$AB$4</f>
        <v>14001</v>
      </c>
    </row>
    <row r="120" spans="1:12" x14ac:dyDescent="0.15">
      <c r="A120" t="str">
        <f>IF(個人申込!C125="","",個人申込!S125)</f>
        <v/>
      </c>
      <c r="B120">
        <v>5</v>
      </c>
      <c r="C120" t="str">
        <f>個人申込!T125</f>
        <v/>
      </c>
      <c r="D120" t="str">
        <f>個人申込!X125</f>
        <v xml:space="preserve"> </v>
      </c>
      <c r="E120" s="37">
        <f>個人申込!B125</f>
        <v>0</v>
      </c>
      <c r="F120" t="str">
        <f>個人申込!M125</f>
        <v/>
      </c>
      <c r="G120" t="str">
        <f>個人申込!AL125</f>
        <v/>
      </c>
      <c r="H120" t="str">
        <f>個人申込!AM125</f>
        <v/>
      </c>
      <c r="I120" t="str">
        <f>個人申込!V125</f>
        <v/>
      </c>
      <c r="J120">
        <v>0</v>
      </c>
      <c r="K120">
        <v>0</v>
      </c>
      <c r="L120" s="26">
        <f>申込書!$AB$4</f>
        <v>14001</v>
      </c>
    </row>
    <row r="121" spans="1:12" x14ac:dyDescent="0.15">
      <c r="A121" t="str">
        <f>IF(個人申込!C126="","",個人申込!S126)</f>
        <v/>
      </c>
      <c r="B121">
        <v>5</v>
      </c>
      <c r="C121" t="str">
        <f>個人申込!T126</f>
        <v/>
      </c>
      <c r="D121" t="str">
        <f>個人申込!X126</f>
        <v xml:space="preserve"> </v>
      </c>
      <c r="E121" s="37">
        <f>個人申込!B126</f>
        <v>0</v>
      </c>
      <c r="F121" t="str">
        <f>個人申込!M126</f>
        <v/>
      </c>
      <c r="G121" t="str">
        <f>個人申込!AL126</f>
        <v/>
      </c>
      <c r="H121" t="str">
        <f>個人申込!AM126</f>
        <v/>
      </c>
      <c r="I121" t="str">
        <f>個人申込!V126</f>
        <v/>
      </c>
      <c r="J121">
        <v>0</v>
      </c>
      <c r="K121">
        <v>0</v>
      </c>
      <c r="L121" s="26">
        <f>申込書!$AB$4</f>
        <v>14001</v>
      </c>
    </row>
    <row r="122" spans="1:12" x14ac:dyDescent="0.15">
      <c r="A122" t="str">
        <f>IF(個人申込!C127="","",個人申込!S127)</f>
        <v/>
      </c>
      <c r="B122">
        <v>5</v>
      </c>
      <c r="C122" t="str">
        <f>個人申込!T127</f>
        <v/>
      </c>
      <c r="D122" t="str">
        <f>個人申込!X127</f>
        <v xml:space="preserve"> </v>
      </c>
      <c r="E122" s="37">
        <f>個人申込!B127</f>
        <v>0</v>
      </c>
      <c r="F122" t="str">
        <f>個人申込!M127</f>
        <v/>
      </c>
      <c r="G122" t="str">
        <f>個人申込!AL127</f>
        <v/>
      </c>
      <c r="H122" t="str">
        <f>個人申込!AM127</f>
        <v/>
      </c>
      <c r="I122" t="str">
        <f>個人申込!V127</f>
        <v/>
      </c>
      <c r="J122">
        <v>0</v>
      </c>
      <c r="K122">
        <v>0</v>
      </c>
      <c r="L122" s="26">
        <f>申込書!$AB$4</f>
        <v>14001</v>
      </c>
    </row>
    <row r="123" spans="1:12" x14ac:dyDescent="0.15">
      <c r="A123" s="38" t="str">
        <f>IF(個人申込!C128="","",個人申込!S128)</f>
        <v/>
      </c>
      <c r="B123" s="38">
        <v>5</v>
      </c>
      <c r="C123" s="38" t="str">
        <f>個人申込!T128</f>
        <v/>
      </c>
      <c r="D123" s="38" t="str">
        <f>個人申込!X128</f>
        <v xml:space="preserve"> </v>
      </c>
      <c r="E123" s="39">
        <f>個人申込!B128</f>
        <v>0</v>
      </c>
      <c r="F123" s="38" t="str">
        <f>個人申込!M128</f>
        <v/>
      </c>
      <c r="G123" s="38" t="str">
        <f>個人申込!AL128</f>
        <v/>
      </c>
      <c r="H123" s="38" t="str">
        <f>個人申込!AM128</f>
        <v/>
      </c>
      <c r="I123" s="38" t="str">
        <f>個人申込!V128</f>
        <v/>
      </c>
      <c r="J123" s="38">
        <v>0</v>
      </c>
      <c r="K123" s="38">
        <v>0</v>
      </c>
      <c r="L123" s="43">
        <f>申込書!$AB$4</f>
        <v>14001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67"/>
  <sheetViews>
    <sheetView workbookViewId="0">
      <pane ySplit="1" topLeftCell="A2" activePane="bottomLeft" state="frozen"/>
      <selection pane="bottomLeft" activeCell="C64" sqref="C64"/>
    </sheetView>
  </sheetViews>
  <sheetFormatPr defaultRowHeight="12" x14ac:dyDescent="0.15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</cols>
  <sheetData>
    <row r="1" spans="1:7" x14ac:dyDescent="0.15">
      <c r="A1" t="s">
        <v>50</v>
      </c>
      <c r="B1" t="s">
        <v>58</v>
      </c>
      <c r="C1" t="s">
        <v>59</v>
      </c>
      <c r="D1" t="s">
        <v>53</v>
      </c>
      <c r="E1" t="s">
        <v>60</v>
      </c>
      <c r="F1" t="s">
        <v>51</v>
      </c>
      <c r="G1" t="s">
        <v>61</v>
      </c>
    </row>
    <row r="2" spans="1:7" x14ac:dyDescent="0.15">
      <c r="A2" t="str">
        <f>IF(個人申込!G7="","",個人申込!S7)</f>
        <v/>
      </c>
      <c r="B2" t="str">
        <f>個人申込!Y7</f>
        <v/>
      </c>
      <c r="C2" t="str">
        <f>個人申込!AB7</f>
        <v/>
      </c>
      <c r="D2" t="str">
        <f>個人申込!V7</f>
        <v/>
      </c>
      <c r="E2">
        <v>0</v>
      </c>
      <c r="F2">
        <v>0</v>
      </c>
      <c r="G2" t="str">
        <f>個人申込!AE7</f>
        <v>999:99.99</v>
      </c>
    </row>
    <row r="3" spans="1:7" x14ac:dyDescent="0.15">
      <c r="A3" t="str">
        <f>IF(個人申込!G8="","",個人申込!S8)</f>
        <v/>
      </c>
      <c r="B3" t="str">
        <f>個人申込!Y8</f>
        <v/>
      </c>
      <c r="C3" t="str">
        <f>個人申込!AB8</f>
        <v/>
      </c>
      <c r="D3" t="str">
        <f>個人申込!V8</f>
        <v/>
      </c>
      <c r="E3">
        <v>0</v>
      </c>
      <c r="F3">
        <v>0</v>
      </c>
      <c r="G3" t="str">
        <f>個人申込!AE8</f>
        <v>999:99.99</v>
      </c>
    </row>
    <row r="4" spans="1:7" x14ac:dyDescent="0.15">
      <c r="A4" t="str">
        <f>IF(個人申込!G9="","",個人申込!S9)</f>
        <v/>
      </c>
      <c r="B4" t="str">
        <f>個人申込!Y9</f>
        <v/>
      </c>
      <c r="C4" t="str">
        <f>個人申込!AB9</f>
        <v/>
      </c>
      <c r="D4" t="str">
        <f>個人申込!V9</f>
        <v/>
      </c>
      <c r="E4">
        <v>0</v>
      </c>
      <c r="F4">
        <v>0</v>
      </c>
      <c r="G4" t="str">
        <f>個人申込!AE9</f>
        <v>999:99.99</v>
      </c>
    </row>
    <row r="5" spans="1:7" x14ac:dyDescent="0.15">
      <c r="A5" t="str">
        <f>IF(個人申込!G10="","",個人申込!S10)</f>
        <v/>
      </c>
      <c r="B5" t="str">
        <f>個人申込!Y10</f>
        <v/>
      </c>
      <c r="C5" t="str">
        <f>個人申込!AB10</f>
        <v/>
      </c>
      <c r="D5" t="str">
        <f>個人申込!V10</f>
        <v/>
      </c>
      <c r="E5">
        <v>0</v>
      </c>
      <c r="F5">
        <v>0</v>
      </c>
      <c r="G5" t="str">
        <f>個人申込!AE10</f>
        <v>999:99.99</v>
      </c>
    </row>
    <row r="6" spans="1:7" x14ac:dyDescent="0.15">
      <c r="A6" t="str">
        <f>IF(個人申込!G11="","",個人申込!S11)</f>
        <v/>
      </c>
      <c r="B6" t="str">
        <f>個人申込!Y11</f>
        <v/>
      </c>
      <c r="C6" t="str">
        <f>個人申込!AB11</f>
        <v/>
      </c>
      <c r="D6" t="str">
        <f>個人申込!V11</f>
        <v/>
      </c>
      <c r="E6">
        <v>0</v>
      </c>
      <c r="F6">
        <v>0</v>
      </c>
      <c r="G6" t="str">
        <f>個人申込!AE11</f>
        <v>999:99.99</v>
      </c>
    </row>
    <row r="7" spans="1:7" x14ac:dyDescent="0.15">
      <c r="A7" t="str">
        <f>IF(個人申込!G12="","",個人申込!S12)</f>
        <v/>
      </c>
      <c r="B7" t="str">
        <f>個人申込!Y12</f>
        <v/>
      </c>
      <c r="C7" t="str">
        <f>個人申込!AB12</f>
        <v/>
      </c>
      <c r="D7" t="str">
        <f>個人申込!V12</f>
        <v/>
      </c>
      <c r="E7">
        <v>0</v>
      </c>
      <c r="F7">
        <v>0</v>
      </c>
      <c r="G7" t="str">
        <f>個人申込!AE12</f>
        <v>999:99.99</v>
      </c>
    </row>
    <row r="8" spans="1:7" x14ac:dyDescent="0.15">
      <c r="A8" t="str">
        <f>IF(個人申込!G13="","",個人申込!S13)</f>
        <v/>
      </c>
      <c r="B8" t="str">
        <f>個人申込!Y13</f>
        <v/>
      </c>
      <c r="C8" t="str">
        <f>個人申込!AB13</f>
        <v/>
      </c>
      <c r="D8" t="str">
        <f>個人申込!V13</f>
        <v/>
      </c>
      <c r="E8">
        <v>0</v>
      </c>
      <c r="F8">
        <v>0</v>
      </c>
      <c r="G8" t="str">
        <f>個人申込!AE13</f>
        <v>999:99.99</v>
      </c>
    </row>
    <row r="9" spans="1:7" x14ac:dyDescent="0.15">
      <c r="A9" t="str">
        <f>IF(個人申込!G14="","",個人申込!S14)</f>
        <v/>
      </c>
      <c r="B9" t="str">
        <f>個人申込!Y14</f>
        <v/>
      </c>
      <c r="C9" t="str">
        <f>個人申込!AB14</f>
        <v/>
      </c>
      <c r="D9" t="str">
        <f>個人申込!V14</f>
        <v/>
      </c>
      <c r="E9">
        <v>0</v>
      </c>
      <c r="F9">
        <v>0</v>
      </c>
      <c r="G9" t="str">
        <f>個人申込!AE14</f>
        <v>999:99.99</v>
      </c>
    </row>
    <row r="10" spans="1:7" x14ac:dyDescent="0.15">
      <c r="A10" t="str">
        <f>IF(個人申込!G15="","",個人申込!S15)</f>
        <v/>
      </c>
      <c r="B10" t="str">
        <f>個人申込!Y15</f>
        <v/>
      </c>
      <c r="C10" t="str">
        <f>個人申込!AB15</f>
        <v/>
      </c>
      <c r="D10" t="str">
        <f>個人申込!V15</f>
        <v/>
      </c>
      <c r="E10">
        <v>0</v>
      </c>
      <c r="F10">
        <v>0</v>
      </c>
      <c r="G10" t="str">
        <f>個人申込!AE15</f>
        <v>999:99.99</v>
      </c>
    </row>
    <row r="11" spans="1:7" x14ac:dyDescent="0.15">
      <c r="A11" t="str">
        <f>IF(個人申込!G16="","",個人申込!S16)</f>
        <v/>
      </c>
      <c r="B11" t="str">
        <f>個人申込!Y16</f>
        <v/>
      </c>
      <c r="C11" t="str">
        <f>個人申込!AB16</f>
        <v/>
      </c>
      <c r="D11" t="str">
        <f>個人申込!V16</f>
        <v/>
      </c>
      <c r="E11">
        <v>0</v>
      </c>
      <c r="F11">
        <v>0</v>
      </c>
      <c r="G11" t="str">
        <f>個人申込!AE16</f>
        <v>999:99.99</v>
      </c>
    </row>
    <row r="12" spans="1:7" x14ac:dyDescent="0.15">
      <c r="A12" t="str">
        <f>IF(個人申込!G17="","",個人申込!S17)</f>
        <v/>
      </c>
      <c r="B12" t="str">
        <f>個人申込!Y17</f>
        <v/>
      </c>
      <c r="C12" t="str">
        <f>個人申込!AB17</f>
        <v/>
      </c>
      <c r="D12" t="str">
        <f>個人申込!V17</f>
        <v/>
      </c>
      <c r="E12">
        <v>0</v>
      </c>
      <c r="F12">
        <v>0</v>
      </c>
      <c r="G12" t="str">
        <f>個人申込!AE17</f>
        <v>999:99.99</v>
      </c>
    </row>
    <row r="13" spans="1:7" x14ac:dyDescent="0.15">
      <c r="A13" t="str">
        <f>IF(個人申込!G18="","",個人申込!S18)</f>
        <v/>
      </c>
      <c r="B13" t="str">
        <f>個人申込!Y18</f>
        <v/>
      </c>
      <c r="C13" t="str">
        <f>個人申込!AB18</f>
        <v/>
      </c>
      <c r="D13" t="str">
        <f>個人申込!V18</f>
        <v/>
      </c>
      <c r="E13">
        <v>0</v>
      </c>
      <c r="F13">
        <v>0</v>
      </c>
      <c r="G13" t="str">
        <f>個人申込!AE18</f>
        <v>999:99.99</v>
      </c>
    </row>
    <row r="14" spans="1:7" x14ac:dyDescent="0.15">
      <c r="A14" t="str">
        <f>IF(個人申込!G19="","",個人申込!S19)</f>
        <v/>
      </c>
      <c r="B14" t="str">
        <f>個人申込!Y19</f>
        <v/>
      </c>
      <c r="C14" t="str">
        <f>個人申込!AB19</f>
        <v/>
      </c>
      <c r="D14" t="str">
        <f>個人申込!V19</f>
        <v/>
      </c>
      <c r="E14">
        <v>0</v>
      </c>
      <c r="F14">
        <v>0</v>
      </c>
      <c r="G14" t="str">
        <f>個人申込!AE19</f>
        <v>999:99.99</v>
      </c>
    </row>
    <row r="15" spans="1:7" x14ac:dyDescent="0.15">
      <c r="A15" t="str">
        <f>IF(個人申込!G20="","",個人申込!S20)</f>
        <v/>
      </c>
      <c r="B15" t="str">
        <f>個人申込!Y20</f>
        <v/>
      </c>
      <c r="C15" t="str">
        <f>個人申込!AB20</f>
        <v/>
      </c>
      <c r="D15" t="str">
        <f>個人申込!V20</f>
        <v/>
      </c>
      <c r="E15">
        <v>0</v>
      </c>
      <c r="F15">
        <v>0</v>
      </c>
      <c r="G15" t="str">
        <f>個人申込!AE20</f>
        <v>999:99.99</v>
      </c>
    </row>
    <row r="16" spans="1:7" x14ac:dyDescent="0.15">
      <c r="A16" t="str">
        <f>IF(個人申込!G21="","",個人申込!S21)</f>
        <v/>
      </c>
      <c r="B16" t="str">
        <f>個人申込!Y21</f>
        <v/>
      </c>
      <c r="C16" t="str">
        <f>個人申込!AB21</f>
        <v/>
      </c>
      <c r="D16" t="str">
        <f>個人申込!V21</f>
        <v/>
      </c>
      <c r="E16">
        <v>0</v>
      </c>
      <c r="F16">
        <v>0</v>
      </c>
      <c r="G16" t="str">
        <f>個人申込!AE21</f>
        <v>999:99.99</v>
      </c>
    </row>
    <row r="17" spans="1:7" x14ac:dyDescent="0.15">
      <c r="A17" t="str">
        <f>IF(個人申込!G22="","",個人申込!S22)</f>
        <v/>
      </c>
      <c r="B17" t="str">
        <f>個人申込!Y22</f>
        <v/>
      </c>
      <c r="C17" t="str">
        <f>個人申込!AB22</f>
        <v/>
      </c>
      <c r="D17" t="str">
        <f>個人申込!V22</f>
        <v/>
      </c>
      <c r="E17">
        <v>0</v>
      </c>
      <c r="F17">
        <v>0</v>
      </c>
      <c r="G17" t="str">
        <f>個人申込!AE22</f>
        <v>999:99.99</v>
      </c>
    </row>
    <row r="18" spans="1:7" x14ac:dyDescent="0.15">
      <c r="A18" t="str">
        <f>IF(個人申込!G23="","",個人申込!S23)</f>
        <v/>
      </c>
      <c r="B18" t="str">
        <f>個人申込!Y23</f>
        <v/>
      </c>
      <c r="C18" t="str">
        <f>個人申込!AB23</f>
        <v/>
      </c>
      <c r="D18" t="str">
        <f>個人申込!V23</f>
        <v/>
      </c>
      <c r="E18">
        <v>0</v>
      </c>
      <c r="F18">
        <v>0</v>
      </c>
      <c r="G18" t="str">
        <f>個人申込!AE23</f>
        <v>999:99.99</v>
      </c>
    </row>
    <row r="19" spans="1:7" x14ac:dyDescent="0.15">
      <c r="A19" t="str">
        <f>IF(個人申込!G24="","",個人申込!S24)</f>
        <v/>
      </c>
      <c r="B19" t="str">
        <f>個人申込!Y24</f>
        <v/>
      </c>
      <c r="C19" t="str">
        <f>個人申込!AB24</f>
        <v/>
      </c>
      <c r="D19" t="str">
        <f>個人申込!V24</f>
        <v/>
      </c>
      <c r="E19">
        <v>0</v>
      </c>
      <c r="F19">
        <v>0</v>
      </c>
      <c r="G19" t="str">
        <f>個人申込!AE24</f>
        <v>999:99.99</v>
      </c>
    </row>
    <row r="20" spans="1:7" x14ac:dyDescent="0.15">
      <c r="A20" t="str">
        <f>IF(個人申込!G25="","",個人申込!S25)</f>
        <v/>
      </c>
      <c r="B20" t="str">
        <f>個人申込!Y25</f>
        <v/>
      </c>
      <c r="C20" t="str">
        <f>個人申込!AB25</f>
        <v/>
      </c>
      <c r="D20" t="str">
        <f>個人申込!V25</f>
        <v/>
      </c>
      <c r="E20">
        <v>0</v>
      </c>
      <c r="F20">
        <v>0</v>
      </c>
      <c r="G20" t="str">
        <f>個人申込!AE25</f>
        <v>999:99.99</v>
      </c>
    </row>
    <row r="21" spans="1:7" x14ac:dyDescent="0.15">
      <c r="A21" t="str">
        <f>IF(個人申込!G26="","",個人申込!S26)</f>
        <v/>
      </c>
      <c r="B21" t="str">
        <f>個人申込!Y26</f>
        <v/>
      </c>
      <c r="C21" t="str">
        <f>個人申込!AB26</f>
        <v/>
      </c>
      <c r="D21" t="str">
        <f>個人申込!V26</f>
        <v/>
      </c>
      <c r="E21">
        <v>0</v>
      </c>
      <c r="F21">
        <v>0</v>
      </c>
      <c r="G21" t="str">
        <f>個人申込!AE26</f>
        <v>999:99.99</v>
      </c>
    </row>
    <row r="22" spans="1:7" x14ac:dyDescent="0.15">
      <c r="A22" t="str">
        <f>IF(個人申込!G27="","",個人申込!S27)</f>
        <v/>
      </c>
      <c r="B22" t="str">
        <f>個人申込!Y27</f>
        <v/>
      </c>
      <c r="C22" t="str">
        <f>個人申込!AB27</f>
        <v/>
      </c>
      <c r="D22" t="str">
        <f>個人申込!V27</f>
        <v/>
      </c>
      <c r="E22">
        <v>0</v>
      </c>
      <c r="F22">
        <v>0</v>
      </c>
      <c r="G22" t="str">
        <f>個人申込!AE27</f>
        <v>999:99.99</v>
      </c>
    </row>
    <row r="23" spans="1:7" x14ac:dyDescent="0.15">
      <c r="A23" t="str">
        <f>IF(個人申込!G28="","",個人申込!S28)</f>
        <v/>
      </c>
      <c r="B23" t="str">
        <f>個人申込!Y28</f>
        <v/>
      </c>
      <c r="C23" t="str">
        <f>個人申込!AB28</f>
        <v/>
      </c>
      <c r="D23" t="str">
        <f>個人申込!V28</f>
        <v/>
      </c>
      <c r="E23">
        <v>0</v>
      </c>
      <c r="F23">
        <v>0</v>
      </c>
      <c r="G23" t="str">
        <f>個人申込!AE28</f>
        <v>999:99.99</v>
      </c>
    </row>
    <row r="24" spans="1:7" x14ac:dyDescent="0.15">
      <c r="A24" t="str">
        <f>IF(個人申込!G29="","",個人申込!S29)</f>
        <v/>
      </c>
      <c r="B24" t="str">
        <f>個人申込!Y29</f>
        <v/>
      </c>
      <c r="C24" t="str">
        <f>個人申込!AB29</f>
        <v/>
      </c>
      <c r="D24" t="str">
        <f>個人申込!V29</f>
        <v/>
      </c>
      <c r="E24">
        <v>0</v>
      </c>
      <c r="F24">
        <v>0</v>
      </c>
      <c r="G24" t="str">
        <f>個人申込!AE29</f>
        <v>999:99.99</v>
      </c>
    </row>
    <row r="25" spans="1:7" x14ac:dyDescent="0.15">
      <c r="A25" t="str">
        <f>IF(個人申込!G30="","",個人申込!S30)</f>
        <v/>
      </c>
      <c r="B25" t="str">
        <f>個人申込!Y30</f>
        <v/>
      </c>
      <c r="C25" t="str">
        <f>個人申込!AB30</f>
        <v/>
      </c>
      <c r="D25" t="str">
        <f>個人申込!V30</f>
        <v/>
      </c>
      <c r="E25">
        <v>0</v>
      </c>
      <c r="F25">
        <v>0</v>
      </c>
      <c r="G25" t="str">
        <f>個人申込!AE30</f>
        <v>999:99.99</v>
      </c>
    </row>
    <row r="26" spans="1:7" x14ac:dyDescent="0.15">
      <c r="A26" t="str">
        <f>IF(個人申込!G31="","",個人申込!S31)</f>
        <v/>
      </c>
      <c r="B26" t="str">
        <f>個人申込!Y31</f>
        <v/>
      </c>
      <c r="C26" t="str">
        <f>個人申込!AB31</f>
        <v/>
      </c>
      <c r="D26" t="str">
        <f>個人申込!V31</f>
        <v/>
      </c>
      <c r="E26">
        <v>0</v>
      </c>
      <c r="F26">
        <v>0</v>
      </c>
      <c r="G26" t="str">
        <f>個人申込!AE31</f>
        <v>999:99.99</v>
      </c>
    </row>
    <row r="27" spans="1:7" x14ac:dyDescent="0.15">
      <c r="A27" t="str">
        <f>IF(個人申込!G32="","",個人申込!S32)</f>
        <v/>
      </c>
      <c r="B27" t="str">
        <f>個人申込!Y32</f>
        <v/>
      </c>
      <c r="C27" t="str">
        <f>個人申込!AB32</f>
        <v/>
      </c>
      <c r="D27" t="str">
        <f>個人申込!V32</f>
        <v/>
      </c>
      <c r="E27">
        <v>0</v>
      </c>
      <c r="F27">
        <v>0</v>
      </c>
      <c r="G27" t="str">
        <f>個人申込!AE32</f>
        <v>999:99.99</v>
      </c>
    </row>
    <row r="28" spans="1:7" x14ac:dyDescent="0.15">
      <c r="A28" t="str">
        <f>IF(個人申込!G33="","",個人申込!S33)</f>
        <v/>
      </c>
      <c r="B28" t="str">
        <f>個人申込!Y33</f>
        <v/>
      </c>
      <c r="C28" t="str">
        <f>個人申込!AB33</f>
        <v/>
      </c>
      <c r="D28" t="str">
        <f>個人申込!V33</f>
        <v/>
      </c>
      <c r="E28">
        <v>0</v>
      </c>
      <c r="F28">
        <v>0</v>
      </c>
      <c r="G28" t="str">
        <f>個人申込!AE33</f>
        <v>999:99.99</v>
      </c>
    </row>
    <row r="29" spans="1:7" x14ac:dyDescent="0.15">
      <c r="A29" t="str">
        <f>IF(個人申込!G34="","",個人申込!S34)</f>
        <v/>
      </c>
      <c r="B29" t="str">
        <f>個人申込!Y34</f>
        <v/>
      </c>
      <c r="C29" t="str">
        <f>個人申込!AB34</f>
        <v/>
      </c>
      <c r="D29" t="str">
        <f>個人申込!V34</f>
        <v/>
      </c>
      <c r="E29">
        <v>0</v>
      </c>
      <c r="F29">
        <v>0</v>
      </c>
      <c r="G29" t="str">
        <f>個人申込!AE34</f>
        <v>999:99.99</v>
      </c>
    </row>
    <row r="30" spans="1:7" x14ac:dyDescent="0.15">
      <c r="A30" t="str">
        <f>IF(個人申込!G35="","",個人申込!S35)</f>
        <v/>
      </c>
      <c r="B30" t="str">
        <f>個人申込!Y35</f>
        <v/>
      </c>
      <c r="C30" t="str">
        <f>個人申込!AB35</f>
        <v/>
      </c>
      <c r="D30" t="str">
        <f>個人申込!V35</f>
        <v/>
      </c>
      <c r="E30">
        <v>0</v>
      </c>
      <c r="F30">
        <v>0</v>
      </c>
      <c r="G30" t="str">
        <f>個人申込!AE35</f>
        <v>999:99.99</v>
      </c>
    </row>
    <row r="31" spans="1:7" x14ac:dyDescent="0.15">
      <c r="A31" t="str">
        <f>IF(個人申込!G36="","",個人申込!S36)</f>
        <v/>
      </c>
      <c r="B31" t="str">
        <f>個人申込!Y36</f>
        <v/>
      </c>
      <c r="C31" t="str">
        <f>個人申込!AB36</f>
        <v/>
      </c>
      <c r="D31" t="str">
        <f>個人申込!V36</f>
        <v/>
      </c>
      <c r="E31">
        <v>0</v>
      </c>
      <c r="F31">
        <v>0</v>
      </c>
      <c r="G31" t="str">
        <f>個人申込!AE36</f>
        <v>999:99.99</v>
      </c>
    </row>
    <row r="32" spans="1:7" x14ac:dyDescent="0.15">
      <c r="A32" t="str">
        <f>IF(個人申込!G37="","",個人申込!S37)</f>
        <v/>
      </c>
      <c r="B32" t="str">
        <f>個人申込!Y37</f>
        <v/>
      </c>
      <c r="C32" t="str">
        <f>個人申込!AB37</f>
        <v/>
      </c>
      <c r="D32" t="str">
        <f>個人申込!V37</f>
        <v/>
      </c>
      <c r="E32">
        <v>0</v>
      </c>
      <c r="F32">
        <v>0</v>
      </c>
      <c r="G32" t="str">
        <f>個人申込!AE37</f>
        <v>999:99.99</v>
      </c>
    </row>
    <row r="33" spans="1:7" x14ac:dyDescent="0.15">
      <c r="A33" t="str">
        <f>IF(個人申込!G38="","",個人申込!S38)</f>
        <v/>
      </c>
      <c r="B33" t="str">
        <f>個人申込!Y38</f>
        <v/>
      </c>
      <c r="C33" t="str">
        <f>個人申込!AB38</f>
        <v/>
      </c>
      <c r="D33" t="str">
        <f>個人申込!V38</f>
        <v/>
      </c>
      <c r="E33">
        <v>0</v>
      </c>
      <c r="F33">
        <v>0</v>
      </c>
      <c r="G33" t="str">
        <f>個人申込!AE38</f>
        <v>999:99.99</v>
      </c>
    </row>
    <row r="34" spans="1:7" x14ac:dyDescent="0.15">
      <c r="A34" t="str">
        <f>IF(個人申込!G39="","",個人申込!S39)</f>
        <v/>
      </c>
      <c r="B34" t="str">
        <f>個人申込!Y39</f>
        <v/>
      </c>
      <c r="C34" t="str">
        <f>個人申込!AB39</f>
        <v/>
      </c>
      <c r="D34" t="str">
        <f>個人申込!V39</f>
        <v/>
      </c>
      <c r="E34">
        <v>0</v>
      </c>
      <c r="F34">
        <v>0</v>
      </c>
      <c r="G34" t="str">
        <f>個人申込!AE39</f>
        <v>999:99.99</v>
      </c>
    </row>
    <row r="35" spans="1:7" x14ac:dyDescent="0.15">
      <c r="A35" t="str">
        <f>IF(個人申込!G40="","",個人申込!S40)</f>
        <v/>
      </c>
      <c r="B35" t="str">
        <f>個人申込!Y40</f>
        <v/>
      </c>
      <c r="C35" t="str">
        <f>個人申込!AB40</f>
        <v/>
      </c>
      <c r="D35" t="str">
        <f>個人申込!V40</f>
        <v/>
      </c>
      <c r="E35">
        <v>0</v>
      </c>
      <c r="F35">
        <v>0</v>
      </c>
      <c r="G35" t="str">
        <f>個人申込!AE40</f>
        <v>999:99.99</v>
      </c>
    </row>
    <row r="36" spans="1:7" x14ac:dyDescent="0.15">
      <c r="A36" t="str">
        <f>IF(個人申込!G41="","",個人申込!S41)</f>
        <v/>
      </c>
      <c r="B36" t="str">
        <f>個人申込!Y41</f>
        <v/>
      </c>
      <c r="C36" t="str">
        <f>個人申込!AB41</f>
        <v/>
      </c>
      <c r="D36" t="str">
        <f>個人申込!V41</f>
        <v/>
      </c>
      <c r="E36">
        <v>0</v>
      </c>
      <c r="F36">
        <v>0</v>
      </c>
      <c r="G36" t="str">
        <f>個人申込!AE41</f>
        <v>999:99.99</v>
      </c>
    </row>
    <row r="37" spans="1:7" x14ac:dyDescent="0.15">
      <c r="A37" t="str">
        <f>IF(個人申込!G42="","",個人申込!S42)</f>
        <v/>
      </c>
      <c r="B37" t="str">
        <f>個人申込!Y42</f>
        <v/>
      </c>
      <c r="C37" t="str">
        <f>個人申込!AB42</f>
        <v/>
      </c>
      <c r="D37" t="str">
        <f>個人申込!V42</f>
        <v/>
      </c>
      <c r="E37">
        <v>0</v>
      </c>
      <c r="F37">
        <v>0</v>
      </c>
      <c r="G37" t="str">
        <f>個人申込!AE42</f>
        <v>999:99.99</v>
      </c>
    </row>
    <row r="38" spans="1:7" x14ac:dyDescent="0.15">
      <c r="A38" t="str">
        <f>IF(個人申込!G43="","",個人申込!S43)</f>
        <v/>
      </c>
      <c r="B38" t="str">
        <f>個人申込!Y43</f>
        <v/>
      </c>
      <c r="C38" t="str">
        <f>個人申込!AB43</f>
        <v/>
      </c>
      <c r="D38" t="str">
        <f>個人申込!V43</f>
        <v/>
      </c>
      <c r="E38">
        <v>0</v>
      </c>
      <c r="F38">
        <v>0</v>
      </c>
      <c r="G38" t="str">
        <f>個人申込!AE43</f>
        <v>999:99.99</v>
      </c>
    </row>
    <row r="39" spans="1:7" x14ac:dyDescent="0.15">
      <c r="A39" t="str">
        <f>IF(個人申込!G44="","",個人申込!S44)</f>
        <v/>
      </c>
      <c r="B39" t="str">
        <f>個人申込!Y44</f>
        <v/>
      </c>
      <c r="C39" t="str">
        <f>個人申込!AB44</f>
        <v/>
      </c>
      <c r="D39" t="str">
        <f>個人申込!V44</f>
        <v/>
      </c>
      <c r="E39">
        <v>0</v>
      </c>
      <c r="F39">
        <v>0</v>
      </c>
      <c r="G39" t="str">
        <f>個人申込!AE44</f>
        <v>999:99.99</v>
      </c>
    </row>
    <row r="40" spans="1:7" x14ac:dyDescent="0.15">
      <c r="A40" t="str">
        <f>IF(個人申込!G45="","",個人申込!S45)</f>
        <v/>
      </c>
      <c r="B40" t="str">
        <f>個人申込!Y45</f>
        <v/>
      </c>
      <c r="C40" t="str">
        <f>個人申込!AB45</f>
        <v/>
      </c>
      <c r="D40" t="str">
        <f>個人申込!V45</f>
        <v/>
      </c>
      <c r="E40">
        <v>0</v>
      </c>
      <c r="F40">
        <v>0</v>
      </c>
      <c r="G40" t="str">
        <f>個人申込!AE45</f>
        <v>999:99.99</v>
      </c>
    </row>
    <row r="41" spans="1:7" x14ac:dyDescent="0.15">
      <c r="A41" t="str">
        <f>IF(個人申込!G46="","",個人申込!S46)</f>
        <v/>
      </c>
      <c r="B41" t="str">
        <f>個人申込!Y46</f>
        <v/>
      </c>
      <c r="C41" t="str">
        <f>個人申込!AB46</f>
        <v/>
      </c>
      <c r="D41" t="str">
        <f>個人申込!V46</f>
        <v/>
      </c>
      <c r="E41">
        <v>0</v>
      </c>
      <c r="F41">
        <v>0</v>
      </c>
      <c r="G41" t="str">
        <f>個人申込!AE46</f>
        <v>999:99.99</v>
      </c>
    </row>
    <row r="42" spans="1:7" x14ac:dyDescent="0.15">
      <c r="A42" t="str">
        <f>IF(個人申込!G47="","",個人申込!S47)</f>
        <v/>
      </c>
      <c r="B42" t="str">
        <f>個人申込!Y47</f>
        <v/>
      </c>
      <c r="C42" t="str">
        <f>個人申込!AB47</f>
        <v/>
      </c>
      <c r="D42" t="str">
        <f>個人申込!V47</f>
        <v/>
      </c>
      <c r="E42">
        <v>0</v>
      </c>
      <c r="F42">
        <v>0</v>
      </c>
      <c r="G42" t="str">
        <f>個人申込!AE47</f>
        <v>999:99.99</v>
      </c>
    </row>
    <row r="43" spans="1:7" x14ac:dyDescent="0.15">
      <c r="A43" t="str">
        <f>IF(個人申込!G48="","",個人申込!S48)</f>
        <v/>
      </c>
      <c r="B43" t="str">
        <f>個人申込!Y48</f>
        <v/>
      </c>
      <c r="C43" t="str">
        <f>個人申込!AB48</f>
        <v/>
      </c>
      <c r="D43" t="str">
        <f>個人申込!V48</f>
        <v/>
      </c>
      <c r="E43">
        <v>0</v>
      </c>
      <c r="F43">
        <v>0</v>
      </c>
      <c r="G43" t="str">
        <f>個人申込!AE48</f>
        <v>999:99.99</v>
      </c>
    </row>
    <row r="44" spans="1:7" x14ac:dyDescent="0.15">
      <c r="A44" t="str">
        <f>IF(個人申込!G49="","",個人申込!S49)</f>
        <v/>
      </c>
      <c r="B44" t="str">
        <f>個人申込!Y49</f>
        <v/>
      </c>
      <c r="C44" t="str">
        <f>個人申込!AB49</f>
        <v/>
      </c>
      <c r="D44" t="str">
        <f>個人申込!V49</f>
        <v/>
      </c>
      <c r="E44">
        <v>0</v>
      </c>
      <c r="F44">
        <v>0</v>
      </c>
      <c r="G44" t="str">
        <f>個人申込!AE49</f>
        <v>999:99.99</v>
      </c>
    </row>
    <row r="45" spans="1:7" x14ac:dyDescent="0.15">
      <c r="A45" t="str">
        <f>IF(個人申込!G50="","",個人申込!S50)</f>
        <v/>
      </c>
      <c r="B45" t="str">
        <f>個人申込!Y50</f>
        <v/>
      </c>
      <c r="C45" t="str">
        <f>個人申込!AB50</f>
        <v/>
      </c>
      <c r="D45" t="str">
        <f>個人申込!V50</f>
        <v/>
      </c>
      <c r="E45">
        <v>0</v>
      </c>
      <c r="F45">
        <v>0</v>
      </c>
      <c r="G45" t="str">
        <f>個人申込!AE50</f>
        <v>999:99.99</v>
      </c>
    </row>
    <row r="46" spans="1:7" x14ac:dyDescent="0.15">
      <c r="A46" t="str">
        <f>IF(個人申込!G51="","",個人申込!S51)</f>
        <v/>
      </c>
      <c r="B46" t="str">
        <f>個人申込!Y51</f>
        <v/>
      </c>
      <c r="C46" t="str">
        <f>個人申込!AB51</f>
        <v/>
      </c>
      <c r="D46" t="str">
        <f>個人申込!V51</f>
        <v/>
      </c>
      <c r="E46">
        <v>0</v>
      </c>
      <c r="F46">
        <v>0</v>
      </c>
      <c r="G46" t="str">
        <f>個人申込!AE51</f>
        <v>999:99.99</v>
      </c>
    </row>
    <row r="47" spans="1:7" x14ac:dyDescent="0.15">
      <c r="A47" t="str">
        <f>IF(個人申込!G52="","",個人申込!S52)</f>
        <v/>
      </c>
      <c r="B47" t="str">
        <f>個人申込!Y52</f>
        <v/>
      </c>
      <c r="C47" t="str">
        <f>個人申込!AB52</f>
        <v/>
      </c>
      <c r="D47" t="str">
        <f>個人申込!V52</f>
        <v/>
      </c>
      <c r="E47">
        <v>0</v>
      </c>
      <c r="F47">
        <v>0</v>
      </c>
      <c r="G47" t="str">
        <f>個人申込!AE52</f>
        <v>999:99.99</v>
      </c>
    </row>
    <row r="48" spans="1:7" x14ac:dyDescent="0.15">
      <c r="A48" t="str">
        <f>IF(個人申込!G53="","",個人申込!S53)</f>
        <v/>
      </c>
      <c r="B48" t="str">
        <f>個人申込!Y53</f>
        <v/>
      </c>
      <c r="C48" t="str">
        <f>個人申込!AB53</f>
        <v/>
      </c>
      <c r="D48" t="str">
        <f>個人申込!V53</f>
        <v/>
      </c>
      <c r="E48">
        <v>0</v>
      </c>
      <c r="F48">
        <v>0</v>
      </c>
      <c r="G48" t="str">
        <f>個人申込!AE53</f>
        <v>999:99.99</v>
      </c>
    </row>
    <row r="49" spans="1:7" x14ac:dyDescent="0.15">
      <c r="A49" t="str">
        <f>IF(個人申込!G54="","",個人申込!S54)</f>
        <v/>
      </c>
      <c r="B49" t="str">
        <f>個人申込!Y54</f>
        <v/>
      </c>
      <c r="C49" t="str">
        <f>個人申込!AB54</f>
        <v/>
      </c>
      <c r="D49" t="str">
        <f>個人申込!V54</f>
        <v/>
      </c>
      <c r="E49">
        <v>0</v>
      </c>
      <c r="F49">
        <v>0</v>
      </c>
      <c r="G49" t="str">
        <f>個人申込!AE54</f>
        <v>999:99.99</v>
      </c>
    </row>
    <row r="50" spans="1:7" x14ac:dyDescent="0.15">
      <c r="A50" t="str">
        <f>IF(個人申込!G55="","",個人申込!S55)</f>
        <v/>
      </c>
      <c r="B50" t="str">
        <f>個人申込!Y55</f>
        <v/>
      </c>
      <c r="C50" t="str">
        <f>個人申込!AB55</f>
        <v/>
      </c>
      <c r="D50" t="str">
        <f>個人申込!V55</f>
        <v/>
      </c>
      <c r="E50">
        <v>0</v>
      </c>
      <c r="F50">
        <v>0</v>
      </c>
      <c r="G50" t="str">
        <f>個人申込!AE55</f>
        <v>999:99.99</v>
      </c>
    </row>
    <row r="51" spans="1:7" x14ac:dyDescent="0.15">
      <c r="A51" t="str">
        <f>IF(個人申込!G56="","",個人申込!S56)</f>
        <v/>
      </c>
      <c r="B51" t="str">
        <f>個人申込!Y56</f>
        <v/>
      </c>
      <c r="C51" t="str">
        <f>個人申込!AB56</f>
        <v/>
      </c>
      <c r="D51" t="str">
        <f>個人申込!V56</f>
        <v/>
      </c>
      <c r="E51">
        <v>0</v>
      </c>
      <c r="F51">
        <v>0</v>
      </c>
      <c r="G51" t="str">
        <f>個人申込!AE56</f>
        <v>999:99.99</v>
      </c>
    </row>
    <row r="52" spans="1:7" x14ac:dyDescent="0.15">
      <c r="A52" t="str">
        <f>IF(個人申込!G57="","",個人申込!S57)</f>
        <v/>
      </c>
      <c r="B52" t="str">
        <f>個人申込!Y57</f>
        <v/>
      </c>
      <c r="C52" t="str">
        <f>個人申込!AB57</f>
        <v/>
      </c>
      <c r="D52" t="str">
        <f>個人申込!V57</f>
        <v/>
      </c>
      <c r="E52">
        <v>0</v>
      </c>
      <c r="F52">
        <v>0</v>
      </c>
      <c r="G52" t="str">
        <f>個人申込!AE57</f>
        <v>999:99.99</v>
      </c>
    </row>
    <row r="53" spans="1:7" x14ac:dyDescent="0.15">
      <c r="A53" t="str">
        <f>IF(個人申込!G58="","",個人申込!S58)</f>
        <v/>
      </c>
      <c r="B53" t="str">
        <f>個人申込!Y58</f>
        <v/>
      </c>
      <c r="C53" t="str">
        <f>個人申込!AB58</f>
        <v/>
      </c>
      <c r="D53" t="str">
        <f>個人申込!V58</f>
        <v/>
      </c>
      <c r="E53">
        <v>0</v>
      </c>
      <c r="F53">
        <v>0</v>
      </c>
      <c r="G53" t="str">
        <f>個人申込!AE58</f>
        <v>999:99.99</v>
      </c>
    </row>
    <row r="54" spans="1:7" x14ac:dyDescent="0.15">
      <c r="A54" t="str">
        <f>IF(個人申込!G59="","",個人申込!S59)</f>
        <v/>
      </c>
      <c r="B54" t="str">
        <f>個人申込!Y59</f>
        <v/>
      </c>
      <c r="C54" t="str">
        <f>個人申込!AB59</f>
        <v/>
      </c>
      <c r="D54" t="str">
        <f>個人申込!V59</f>
        <v/>
      </c>
      <c r="E54">
        <v>0</v>
      </c>
      <c r="F54">
        <v>0</v>
      </c>
      <c r="G54" t="str">
        <f>個人申込!AE59</f>
        <v>999:99.99</v>
      </c>
    </row>
    <row r="55" spans="1:7" x14ac:dyDescent="0.15">
      <c r="A55" t="str">
        <f>IF(個人申込!G60="","",個人申込!S60)</f>
        <v/>
      </c>
      <c r="B55" t="str">
        <f>個人申込!Y60</f>
        <v/>
      </c>
      <c r="C55" t="str">
        <f>個人申込!AB60</f>
        <v/>
      </c>
      <c r="D55" t="str">
        <f>個人申込!V60</f>
        <v/>
      </c>
      <c r="E55">
        <v>0</v>
      </c>
      <c r="F55">
        <v>0</v>
      </c>
      <c r="G55" t="str">
        <f>個人申込!AE60</f>
        <v>999:99.99</v>
      </c>
    </row>
    <row r="56" spans="1:7" x14ac:dyDescent="0.15">
      <c r="A56" t="str">
        <f>IF(個人申込!G61="","",個人申込!S61)</f>
        <v/>
      </c>
      <c r="B56" t="str">
        <f>個人申込!Y61</f>
        <v/>
      </c>
      <c r="C56" t="str">
        <f>個人申込!AB61</f>
        <v/>
      </c>
      <c r="D56" t="str">
        <f>個人申込!V61</f>
        <v/>
      </c>
      <c r="E56">
        <v>0</v>
      </c>
      <c r="F56">
        <v>0</v>
      </c>
      <c r="G56" t="str">
        <f>個人申込!AE61</f>
        <v>999:99.99</v>
      </c>
    </row>
    <row r="57" spans="1:7" x14ac:dyDescent="0.15">
      <c r="A57" t="str">
        <f>IF(個人申込!G62="","",個人申込!S62)</f>
        <v/>
      </c>
      <c r="B57" t="str">
        <f>個人申込!Y62</f>
        <v/>
      </c>
      <c r="C57" t="str">
        <f>個人申込!AB62</f>
        <v/>
      </c>
      <c r="D57" t="str">
        <f>個人申込!V62</f>
        <v/>
      </c>
      <c r="E57">
        <v>0</v>
      </c>
      <c r="F57">
        <v>0</v>
      </c>
      <c r="G57" t="str">
        <f>個人申込!AE62</f>
        <v>999:99.99</v>
      </c>
    </row>
    <row r="58" spans="1:7" x14ac:dyDescent="0.15">
      <c r="A58" t="str">
        <f>IF(個人申込!G63="","",個人申込!S63)</f>
        <v/>
      </c>
      <c r="B58" t="str">
        <f>個人申込!Y63</f>
        <v/>
      </c>
      <c r="C58" t="str">
        <f>個人申込!AB63</f>
        <v/>
      </c>
      <c r="D58" t="str">
        <f>個人申込!V63</f>
        <v/>
      </c>
      <c r="E58">
        <v>0</v>
      </c>
      <c r="F58">
        <v>0</v>
      </c>
      <c r="G58" t="str">
        <f>個人申込!AE63</f>
        <v>999:99.99</v>
      </c>
    </row>
    <row r="59" spans="1:7" x14ac:dyDescent="0.15">
      <c r="A59" t="str">
        <f>IF(個人申込!G64="","",個人申込!S64)</f>
        <v/>
      </c>
      <c r="B59" t="str">
        <f>個人申込!Y64</f>
        <v/>
      </c>
      <c r="C59" t="str">
        <f>個人申込!AB64</f>
        <v/>
      </c>
      <c r="D59" t="str">
        <f>個人申込!V64</f>
        <v/>
      </c>
      <c r="E59">
        <v>0</v>
      </c>
      <c r="F59">
        <v>0</v>
      </c>
      <c r="G59" t="str">
        <f>個人申込!AE64</f>
        <v>999:99.99</v>
      </c>
    </row>
    <row r="60" spans="1:7" x14ac:dyDescent="0.15">
      <c r="A60" t="str">
        <f>IF(個人申込!G65="","",個人申込!S65)</f>
        <v/>
      </c>
      <c r="B60" t="str">
        <f>個人申込!Y65</f>
        <v/>
      </c>
      <c r="C60" t="str">
        <f>個人申込!AB65</f>
        <v/>
      </c>
      <c r="D60" t="str">
        <f>個人申込!V65</f>
        <v/>
      </c>
      <c r="E60">
        <v>0</v>
      </c>
      <c r="F60">
        <v>0</v>
      </c>
      <c r="G60" t="str">
        <f>個人申込!AE65</f>
        <v>999:99.99</v>
      </c>
    </row>
    <row r="61" spans="1:7" x14ac:dyDescent="0.15">
      <c r="A61" s="38" t="str">
        <f>IF(個人申込!G66="","",個人申込!S66)</f>
        <v/>
      </c>
      <c r="B61" s="38" t="str">
        <f>個人申込!Y66</f>
        <v/>
      </c>
      <c r="C61" s="38" t="str">
        <f>個人申込!AB66</f>
        <v/>
      </c>
      <c r="D61" s="38" t="str">
        <f>個人申込!V66</f>
        <v/>
      </c>
      <c r="E61" s="38">
        <v>0</v>
      </c>
      <c r="F61" s="38">
        <v>0</v>
      </c>
      <c r="G61" s="38" t="str">
        <f>個人申込!AE66</f>
        <v>999:99.99</v>
      </c>
    </row>
    <row r="63" spans="1:7" x14ac:dyDescent="0.15">
      <c r="A63" s="38"/>
      <c r="B63" s="38"/>
      <c r="C63" s="38"/>
      <c r="D63" s="38"/>
      <c r="E63" s="38"/>
      <c r="F63" s="38"/>
      <c r="G63" s="38"/>
    </row>
    <row r="64" spans="1:7" x14ac:dyDescent="0.15">
      <c r="A64" t="str">
        <f>IF(個人申込!G69="","",個人申込!S69)</f>
        <v/>
      </c>
      <c r="B64" s="19" t="str">
        <f>個人申込!Y69</f>
        <v/>
      </c>
      <c r="C64" s="19" t="str">
        <f>個人申込!AB69</f>
        <v/>
      </c>
      <c r="D64" s="19" t="str">
        <f>個人申込!V69</f>
        <v/>
      </c>
      <c r="E64">
        <v>0</v>
      </c>
      <c r="F64">
        <v>5</v>
      </c>
      <c r="G64" s="19" t="str">
        <f>個人申込!AE69</f>
        <v>999:99.99</v>
      </c>
    </row>
    <row r="65" spans="1:7" x14ac:dyDescent="0.15">
      <c r="A65" t="str">
        <f>IF(個人申込!G70="","",個人申込!S70)</f>
        <v/>
      </c>
      <c r="B65" t="str">
        <f>個人申込!Y70</f>
        <v/>
      </c>
      <c r="C65" t="str">
        <f>個人申込!AB70</f>
        <v/>
      </c>
      <c r="D65" t="str">
        <f>個人申込!V70</f>
        <v/>
      </c>
      <c r="E65">
        <v>0</v>
      </c>
      <c r="F65">
        <v>5</v>
      </c>
      <c r="G65" t="str">
        <f>個人申込!AE70</f>
        <v>999:99.99</v>
      </c>
    </row>
    <row r="66" spans="1:7" x14ac:dyDescent="0.15">
      <c r="A66" t="str">
        <f>IF(個人申込!G71="","",個人申込!S71)</f>
        <v/>
      </c>
      <c r="B66" t="str">
        <f>個人申込!Y71</f>
        <v/>
      </c>
      <c r="C66" t="str">
        <f>個人申込!AB71</f>
        <v/>
      </c>
      <c r="D66" t="str">
        <f>個人申込!V71</f>
        <v/>
      </c>
      <c r="E66">
        <v>0</v>
      </c>
      <c r="F66">
        <v>5</v>
      </c>
      <c r="G66" t="str">
        <f>個人申込!AE71</f>
        <v>999:99.99</v>
      </c>
    </row>
    <row r="67" spans="1:7" x14ac:dyDescent="0.15">
      <c r="A67" t="str">
        <f>IF(個人申込!G72="","",個人申込!S72)</f>
        <v/>
      </c>
      <c r="B67" t="str">
        <f>個人申込!Y72</f>
        <v/>
      </c>
      <c r="C67" t="str">
        <f>個人申込!AB72</f>
        <v/>
      </c>
      <c r="D67" t="str">
        <f>個人申込!V72</f>
        <v/>
      </c>
      <c r="E67">
        <v>0</v>
      </c>
      <c r="F67">
        <v>5</v>
      </c>
      <c r="G67" t="str">
        <f>個人申込!AE72</f>
        <v>999:99.99</v>
      </c>
    </row>
    <row r="68" spans="1:7" x14ac:dyDescent="0.15">
      <c r="A68" t="str">
        <f>IF(個人申込!G73="","",個人申込!S73)</f>
        <v/>
      </c>
      <c r="B68" t="str">
        <f>個人申込!Y73</f>
        <v/>
      </c>
      <c r="C68" t="str">
        <f>個人申込!AB73</f>
        <v/>
      </c>
      <c r="D68" t="str">
        <f>個人申込!V73</f>
        <v/>
      </c>
      <c r="E68">
        <v>0</v>
      </c>
      <c r="F68">
        <v>5</v>
      </c>
      <c r="G68" t="str">
        <f>個人申込!AE73</f>
        <v>999:99.99</v>
      </c>
    </row>
    <row r="69" spans="1:7" x14ac:dyDescent="0.15">
      <c r="A69" t="str">
        <f>IF(個人申込!G74="","",個人申込!S74)</f>
        <v/>
      </c>
      <c r="B69" t="str">
        <f>個人申込!Y74</f>
        <v/>
      </c>
      <c r="C69" t="str">
        <f>個人申込!AB74</f>
        <v/>
      </c>
      <c r="D69" t="str">
        <f>個人申込!V74</f>
        <v/>
      </c>
      <c r="E69">
        <v>0</v>
      </c>
      <c r="F69">
        <v>5</v>
      </c>
      <c r="G69" t="str">
        <f>個人申込!AE74</f>
        <v>999:99.99</v>
      </c>
    </row>
    <row r="70" spans="1:7" x14ac:dyDescent="0.15">
      <c r="A70" t="str">
        <f>IF(個人申込!G75="","",個人申込!S75)</f>
        <v/>
      </c>
      <c r="B70" t="str">
        <f>個人申込!Y75</f>
        <v/>
      </c>
      <c r="C70" t="str">
        <f>個人申込!AB75</f>
        <v/>
      </c>
      <c r="D70" t="str">
        <f>個人申込!V75</f>
        <v/>
      </c>
      <c r="E70">
        <v>0</v>
      </c>
      <c r="F70">
        <v>5</v>
      </c>
      <c r="G70" t="str">
        <f>個人申込!AE75</f>
        <v>999:99.99</v>
      </c>
    </row>
    <row r="71" spans="1:7" x14ac:dyDescent="0.15">
      <c r="A71" t="str">
        <f>IF(個人申込!G76="","",個人申込!S76)</f>
        <v/>
      </c>
      <c r="B71" t="str">
        <f>個人申込!Y76</f>
        <v/>
      </c>
      <c r="C71" t="str">
        <f>個人申込!AB76</f>
        <v/>
      </c>
      <c r="D71" t="str">
        <f>個人申込!V76</f>
        <v/>
      </c>
      <c r="E71">
        <v>0</v>
      </c>
      <c r="F71">
        <v>5</v>
      </c>
      <c r="G71" t="str">
        <f>個人申込!AE76</f>
        <v>999:99.99</v>
      </c>
    </row>
    <row r="72" spans="1:7" x14ac:dyDescent="0.15">
      <c r="A72" t="str">
        <f>IF(個人申込!G77="","",個人申込!S77)</f>
        <v/>
      </c>
      <c r="B72" t="str">
        <f>個人申込!Y77</f>
        <v/>
      </c>
      <c r="C72" t="str">
        <f>個人申込!AB77</f>
        <v/>
      </c>
      <c r="D72" t="str">
        <f>個人申込!V77</f>
        <v/>
      </c>
      <c r="E72">
        <v>0</v>
      </c>
      <c r="F72">
        <v>5</v>
      </c>
      <c r="G72" t="str">
        <f>個人申込!AE77</f>
        <v>999:99.99</v>
      </c>
    </row>
    <row r="73" spans="1:7" x14ac:dyDescent="0.15">
      <c r="A73" t="str">
        <f>IF(個人申込!G78="","",個人申込!S78)</f>
        <v/>
      </c>
      <c r="B73" t="str">
        <f>個人申込!Y78</f>
        <v/>
      </c>
      <c r="C73" t="str">
        <f>個人申込!AB78</f>
        <v/>
      </c>
      <c r="D73" t="str">
        <f>個人申込!V78</f>
        <v/>
      </c>
      <c r="E73">
        <v>0</v>
      </c>
      <c r="F73">
        <v>5</v>
      </c>
      <c r="G73" t="str">
        <f>個人申込!AE78</f>
        <v>999:99.99</v>
      </c>
    </row>
    <row r="74" spans="1:7" x14ac:dyDescent="0.15">
      <c r="A74" t="str">
        <f>IF(個人申込!G79="","",個人申込!S79)</f>
        <v/>
      </c>
      <c r="B74" t="str">
        <f>個人申込!Y79</f>
        <v/>
      </c>
      <c r="C74" t="str">
        <f>個人申込!AB79</f>
        <v/>
      </c>
      <c r="D74" t="str">
        <f>個人申込!V79</f>
        <v/>
      </c>
      <c r="E74">
        <v>0</v>
      </c>
      <c r="F74">
        <v>5</v>
      </c>
      <c r="G74" t="str">
        <f>個人申込!AE79</f>
        <v>999:99.99</v>
      </c>
    </row>
    <row r="75" spans="1:7" x14ac:dyDescent="0.15">
      <c r="A75" t="str">
        <f>IF(個人申込!G80="","",個人申込!S80)</f>
        <v/>
      </c>
      <c r="B75" t="str">
        <f>個人申込!Y80</f>
        <v/>
      </c>
      <c r="C75" t="str">
        <f>個人申込!AB80</f>
        <v/>
      </c>
      <c r="D75" t="str">
        <f>個人申込!V80</f>
        <v/>
      </c>
      <c r="E75">
        <v>0</v>
      </c>
      <c r="F75">
        <v>5</v>
      </c>
      <c r="G75" t="str">
        <f>個人申込!AE80</f>
        <v>999:99.99</v>
      </c>
    </row>
    <row r="76" spans="1:7" x14ac:dyDescent="0.15">
      <c r="A76" t="str">
        <f>IF(個人申込!G81="","",個人申込!S81)</f>
        <v/>
      </c>
      <c r="B76" t="str">
        <f>個人申込!Y81</f>
        <v/>
      </c>
      <c r="C76" t="str">
        <f>個人申込!AB81</f>
        <v/>
      </c>
      <c r="D76" t="str">
        <f>個人申込!V81</f>
        <v/>
      </c>
      <c r="E76">
        <v>0</v>
      </c>
      <c r="F76">
        <v>5</v>
      </c>
      <c r="G76" t="str">
        <f>個人申込!AE81</f>
        <v>999:99.99</v>
      </c>
    </row>
    <row r="77" spans="1:7" x14ac:dyDescent="0.15">
      <c r="A77" t="str">
        <f>IF(個人申込!G82="","",個人申込!S82)</f>
        <v/>
      </c>
      <c r="B77" t="str">
        <f>個人申込!Y82</f>
        <v/>
      </c>
      <c r="C77" t="str">
        <f>個人申込!AB82</f>
        <v/>
      </c>
      <c r="D77" t="str">
        <f>個人申込!V82</f>
        <v/>
      </c>
      <c r="E77">
        <v>0</v>
      </c>
      <c r="F77">
        <v>5</v>
      </c>
      <c r="G77" t="str">
        <f>個人申込!AE82</f>
        <v>999:99.99</v>
      </c>
    </row>
    <row r="78" spans="1:7" x14ac:dyDescent="0.15">
      <c r="A78" t="str">
        <f>IF(個人申込!G83="","",個人申込!S83)</f>
        <v/>
      </c>
      <c r="B78" t="str">
        <f>個人申込!Y83</f>
        <v/>
      </c>
      <c r="C78" t="str">
        <f>個人申込!AB83</f>
        <v/>
      </c>
      <c r="D78" t="str">
        <f>個人申込!V83</f>
        <v/>
      </c>
      <c r="E78">
        <v>0</v>
      </c>
      <c r="F78">
        <v>5</v>
      </c>
      <c r="G78" t="str">
        <f>個人申込!AE83</f>
        <v>999:99.99</v>
      </c>
    </row>
    <row r="79" spans="1:7" x14ac:dyDescent="0.15">
      <c r="A79" t="str">
        <f>IF(個人申込!G84="","",個人申込!S84)</f>
        <v/>
      </c>
      <c r="B79" t="str">
        <f>個人申込!Y84</f>
        <v/>
      </c>
      <c r="C79" t="str">
        <f>個人申込!AB84</f>
        <v/>
      </c>
      <c r="D79" t="str">
        <f>個人申込!V84</f>
        <v/>
      </c>
      <c r="E79">
        <v>0</v>
      </c>
      <c r="F79">
        <v>5</v>
      </c>
      <c r="G79" t="str">
        <f>個人申込!AE84</f>
        <v>999:99.99</v>
      </c>
    </row>
    <row r="80" spans="1:7" x14ac:dyDescent="0.15">
      <c r="A80" t="str">
        <f>IF(個人申込!G85="","",個人申込!S85)</f>
        <v/>
      </c>
      <c r="B80" t="str">
        <f>個人申込!Y85</f>
        <v/>
      </c>
      <c r="C80" t="str">
        <f>個人申込!AB85</f>
        <v/>
      </c>
      <c r="D80" t="str">
        <f>個人申込!V85</f>
        <v/>
      </c>
      <c r="E80">
        <v>0</v>
      </c>
      <c r="F80">
        <v>5</v>
      </c>
      <c r="G80" t="str">
        <f>個人申込!AE85</f>
        <v>999:99.99</v>
      </c>
    </row>
    <row r="81" spans="1:7" x14ac:dyDescent="0.15">
      <c r="A81" t="str">
        <f>IF(個人申込!G86="","",個人申込!S86)</f>
        <v/>
      </c>
      <c r="B81" t="str">
        <f>個人申込!Y86</f>
        <v/>
      </c>
      <c r="C81" t="str">
        <f>個人申込!AB86</f>
        <v/>
      </c>
      <c r="D81" t="str">
        <f>個人申込!V86</f>
        <v/>
      </c>
      <c r="E81">
        <v>0</v>
      </c>
      <c r="F81">
        <v>5</v>
      </c>
      <c r="G81" t="str">
        <f>個人申込!AE86</f>
        <v>999:99.99</v>
      </c>
    </row>
    <row r="82" spans="1:7" x14ac:dyDescent="0.15">
      <c r="A82" t="str">
        <f>IF(個人申込!G87="","",個人申込!S87)</f>
        <v/>
      </c>
      <c r="B82" t="str">
        <f>個人申込!Y87</f>
        <v/>
      </c>
      <c r="C82" t="str">
        <f>個人申込!AB87</f>
        <v/>
      </c>
      <c r="D82" t="str">
        <f>個人申込!V87</f>
        <v/>
      </c>
      <c r="E82">
        <v>0</v>
      </c>
      <c r="F82">
        <v>5</v>
      </c>
      <c r="G82" t="str">
        <f>個人申込!AE87</f>
        <v>999:99.99</v>
      </c>
    </row>
    <row r="83" spans="1:7" x14ac:dyDescent="0.15">
      <c r="A83" t="str">
        <f>IF(個人申込!G88="","",個人申込!S88)</f>
        <v/>
      </c>
      <c r="B83" t="str">
        <f>個人申込!Y88</f>
        <v/>
      </c>
      <c r="C83" t="str">
        <f>個人申込!AB88</f>
        <v/>
      </c>
      <c r="D83" t="str">
        <f>個人申込!V88</f>
        <v/>
      </c>
      <c r="E83">
        <v>0</v>
      </c>
      <c r="F83">
        <v>5</v>
      </c>
      <c r="G83" t="str">
        <f>個人申込!AE88</f>
        <v>999:99.99</v>
      </c>
    </row>
    <row r="84" spans="1:7" x14ac:dyDescent="0.15">
      <c r="A84" t="str">
        <f>IF(個人申込!G89="","",個人申込!S89)</f>
        <v/>
      </c>
      <c r="B84" t="str">
        <f>個人申込!Y89</f>
        <v/>
      </c>
      <c r="C84" t="str">
        <f>個人申込!AB89</f>
        <v/>
      </c>
      <c r="D84" t="str">
        <f>個人申込!V89</f>
        <v/>
      </c>
      <c r="E84">
        <v>0</v>
      </c>
      <c r="F84">
        <v>5</v>
      </c>
      <c r="G84" t="str">
        <f>個人申込!AE89</f>
        <v>999:99.99</v>
      </c>
    </row>
    <row r="85" spans="1:7" x14ac:dyDescent="0.15">
      <c r="A85" t="str">
        <f>IF(個人申込!G90="","",個人申込!S90)</f>
        <v/>
      </c>
      <c r="B85" t="str">
        <f>個人申込!Y90</f>
        <v/>
      </c>
      <c r="C85" t="str">
        <f>個人申込!AB90</f>
        <v/>
      </c>
      <c r="D85" t="str">
        <f>個人申込!V90</f>
        <v/>
      </c>
      <c r="E85">
        <v>0</v>
      </c>
      <c r="F85">
        <v>5</v>
      </c>
      <c r="G85" t="str">
        <f>個人申込!AE90</f>
        <v>999:99.99</v>
      </c>
    </row>
    <row r="86" spans="1:7" x14ac:dyDescent="0.15">
      <c r="A86" t="str">
        <f>IF(個人申込!G91="","",個人申込!S91)</f>
        <v/>
      </c>
      <c r="B86" t="str">
        <f>個人申込!Y91</f>
        <v/>
      </c>
      <c r="C86" t="str">
        <f>個人申込!AB91</f>
        <v/>
      </c>
      <c r="D86" t="str">
        <f>個人申込!V91</f>
        <v/>
      </c>
      <c r="E86">
        <v>0</v>
      </c>
      <c r="F86">
        <v>5</v>
      </c>
      <c r="G86" t="str">
        <f>個人申込!AE91</f>
        <v>999:99.99</v>
      </c>
    </row>
    <row r="87" spans="1:7" x14ac:dyDescent="0.15">
      <c r="A87" t="str">
        <f>IF(個人申込!G92="","",個人申込!S92)</f>
        <v/>
      </c>
      <c r="B87" t="str">
        <f>個人申込!Y92</f>
        <v/>
      </c>
      <c r="C87" t="str">
        <f>個人申込!AB92</f>
        <v/>
      </c>
      <c r="D87" t="str">
        <f>個人申込!V92</f>
        <v/>
      </c>
      <c r="E87">
        <v>0</v>
      </c>
      <c r="F87">
        <v>5</v>
      </c>
      <c r="G87" t="str">
        <f>個人申込!AE92</f>
        <v>999:99.99</v>
      </c>
    </row>
    <row r="88" spans="1:7" x14ac:dyDescent="0.15">
      <c r="A88" t="str">
        <f>IF(個人申込!G93="","",個人申込!S93)</f>
        <v/>
      </c>
      <c r="B88" t="str">
        <f>個人申込!Y93</f>
        <v/>
      </c>
      <c r="C88" t="str">
        <f>個人申込!AB93</f>
        <v/>
      </c>
      <c r="D88" t="str">
        <f>個人申込!V93</f>
        <v/>
      </c>
      <c r="E88">
        <v>0</v>
      </c>
      <c r="F88">
        <v>5</v>
      </c>
      <c r="G88" t="str">
        <f>個人申込!AE93</f>
        <v>999:99.99</v>
      </c>
    </row>
    <row r="89" spans="1:7" x14ac:dyDescent="0.15">
      <c r="A89" t="str">
        <f>IF(個人申込!G94="","",個人申込!S94)</f>
        <v/>
      </c>
      <c r="B89" t="str">
        <f>個人申込!Y94</f>
        <v/>
      </c>
      <c r="C89" t="str">
        <f>個人申込!AB94</f>
        <v/>
      </c>
      <c r="D89" t="str">
        <f>個人申込!V94</f>
        <v/>
      </c>
      <c r="E89">
        <v>0</v>
      </c>
      <c r="F89">
        <v>5</v>
      </c>
      <c r="G89" t="str">
        <f>個人申込!AE94</f>
        <v>999:99.99</v>
      </c>
    </row>
    <row r="90" spans="1:7" x14ac:dyDescent="0.15">
      <c r="A90" t="str">
        <f>IF(個人申込!G95="","",個人申込!S95)</f>
        <v/>
      </c>
      <c r="B90" t="str">
        <f>個人申込!Y95</f>
        <v/>
      </c>
      <c r="C90" t="str">
        <f>個人申込!AB95</f>
        <v/>
      </c>
      <c r="D90" t="str">
        <f>個人申込!V95</f>
        <v/>
      </c>
      <c r="E90">
        <v>0</v>
      </c>
      <c r="F90">
        <v>5</v>
      </c>
      <c r="G90" t="str">
        <f>個人申込!AE95</f>
        <v>999:99.99</v>
      </c>
    </row>
    <row r="91" spans="1:7" x14ac:dyDescent="0.15">
      <c r="A91" t="str">
        <f>IF(個人申込!G96="","",個人申込!S96)</f>
        <v/>
      </c>
      <c r="B91" t="str">
        <f>個人申込!Y96</f>
        <v/>
      </c>
      <c r="C91" t="str">
        <f>個人申込!AB96</f>
        <v/>
      </c>
      <c r="D91" t="str">
        <f>個人申込!V96</f>
        <v/>
      </c>
      <c r="E91">
        <v>0</v>
      </c>
      <c r="F91">
        <v>5</v>
      </c>
      <c r="G91" t="str">
        <f>個人申込!AE96</f>
        <v>999:99.99</v>
      </c>
    </row>
    <row r="92" spans="1:7" x14ac:dyDescent="0.15">
      <c r="A92" t="str">
        <f>IF(個人申込!G97="","",個人申込!S97)</f>
        <v/>
      </c>
      <c r="B92" t="str">
        <f>個人申込!Y97</f>
        <v/>
      </c>
      <c r="C92" t="str">
        <f>個人申込!AB97</f>
        <v/>
      </c>
      <c r="D92" t="str">
        <f>個人申込!V97</f>
        <v/>
      </c>
      <c r="E92">
        <v>0</v>
      </c>
      <c r="F92">
        <v>5</v>
      </c>
      <c r="G92" t="str">
        <f>個人申込!AE97</f>
        <v>999:99.99</v>
      </c>
    </row>
    <row r="93" spans="1:7" x14ac:dyDescent="0.15">
      <c r="A93" t="str">
        <f>IF(個人申込!G98="","",個人申込!S98)</f>
        <v/>
      </c>
      <c r="B93" t="str">
        <f>個人申込!Y98</f>
        <v/>
      </c>
      <c r="C93" t="str">
        <f>個人申込!AB98</f>
        <v/>
      </c>
      <c r="D93" t="str">
        <f>個人申込!V98</f>
        <v/>
      </c>
      <c r="E93">
        <v>0</v>
      </c>
      <c r="F93">
        <v>5</v>
      </c>
      <c r="G93" t="str">
        <f>個人申込!AE98</f>
        <v>999:99.99</v>
      </c>
    </row>
    <row r="94" spans="1:7" x14ac:dyDescent="0.15">
      <c r="A94" t="str">
        <f>IF(個人申込!G99="","",個人申込!S99)</f>
        <v/>
      </c>
      <c r="B94" t="str">
        <f>個人申込!Y99</f>
        <v/>
      </c>
      <c r="C94" t="str">
        <f>個人申込!AB99</f>
        <v/>
      </c>
      <c r="D94" t="str">
        <f>個人申込!V99</f>
        <v/>
      </c>
      <c r="E94">
        <v>0</v>
      </c>
      <c r="F94">
        <v>5</v>
      </c>
      <c r="G94" t="str">
        <f>個人申込!AE99</f>
        <v>999:99.99</v>
      </c>
    </row>
    <row r="95" spans="1:7" x14ac:dyDescent="0.15">
      <c r="A95" t="str">
        <f>IF(個人申込!G100="","",個人申込!S100)</f>
        <v/>
      </c>
      <c r="B95" t="str">
        <f>個人申込!Y100</f>
        <v/>
      </c>
      <c r="C95" t="str">
        <f>個人申込!AB100</f>
        <v/>
      </c>
      <c r="D95" t="str">
        <f>個人申込!V100</f>
        <v/>
      </c>
      <c r="E95">
        <v>0</v>
      </c>
      <c r="F95">
        <v>5</v>
      </c>
      <c r="G95" t="str">
        <f>個人申込!AE100</f>
        <v>999:99.99</v>
      </c>
    </row>
    <row r="96" spans="1:7" x14ac:dyDescent="0.15">
      <c r="A96" t="str">
        <f>IF(個人申込!G101="","",個人申込!S101)</f>
        <v/>
      </c>
      <c r="B96" t="str">
        <f>個人申込!Y101</f>
        <v/>
      </c>
      <c r="C96" t="str">
        <f>個人申込!AB101</f>
        <v/>
      </c>
      <c r="D96" t="str">
        <f>個人申込!V101</f>
        <v/>
      </c>
      <c r="E96">
        <v>0</v>
      </c>
      <c r="F96">
        <v>5</v>
      </c>
      <c r="G96" t="str">
        <f>個人申込!AE101</f>
        <v>999:99.99</v>
      </c>
    </row>
    <row r="97" spans="1:7" x14ac:dyDescent="0.15">
      <c r="A97" t="str">
        <f>IF(個人申込!G102="","",個人申込!S102)</f>
        <v/>
      </c>
      <c r="B97" t="str">
        <f>個人申込!Y102</f>
        <v/>
      </c>
      <c r="C97" t="str">
        <f>個人申込!AB102</f>
        <v/>
      </c>
      <c r="D97" t="str">
        <f>個人申込!V102</f>
        <v/>
      </c>
      <c r="E97">
        <v>0</v>
      </c>
      <c r="F97">
        <v>5</v>
      </c>
      <c r="G97" t="str">
        <f>個人申込!AE102</f>
        <v>999:99.99</v>
      </c>
    </row>
    <row r="98" spans="1:7" x14ac:dyDescent="0.15">
      <c r="A98" t="str">
        <f>IF(個人申込!G103="","",個人申込!S103)</f>
        <v/>
      </c>
      <c r="B98" t="str">
        <f>個人申込!Y103</f>
        <v/>
      </c>
      <c r="C98" t="str">
        <f>個人申込!AB103</f>
        <v/>
      </c>
      <c r="D98" t="str">
        <f>個人申込!V103</f>
        <v/>
      </c>
      <c r="E98">
        <v>0</v>
      </c>
      <c r="F98">
        <v>5</v>
      </c>
      <c r="G98" t="str">
        <f>個人申込!AE103</f>
        <v>999:99.99</v>
      </c>
    </row>
    <row r="99" spans="1:7" x14ac:dyDescent="0.15">
      <c r="A99" t="str">
        <f>IF(個人申込!G104="","",個人申込!S104)</f>
        <v/>
      </c>
      <c r="B99" t="str">
        <f>個人申込!Y104</f>
        <v/>
      </c>
      <c r="C99" t="str">
        <f>個人申込!AB104</f>
        <v/>
      </c>
      <c r="D99" t="str">
        <f>個人申込!V104</f>
        <v/>
      </c>
      <c r="E99">
        <v>0</v>
      </c>
      <c r="F99">
        <v>5</v>
      </c>
      <c r="G99" t="str">
        <f>個人申込!AE104</f>
        <v>999:99.99</v>
      </c>
    </row>
    <row r="100" spans="1:7" x14ac:dyDescent="0.15">
      <c r="A100" t="str">
        <f>IF(個人申込!G105="","",個人申込!S105)</f>
        <v/>
      </c>
      <c r="B100" t="str">
        <f>個人申込!Y105</f>
        <v/>
      </c>
      <c r="C100" t="str">
        <f>個人申込!AB105</f>
        <v/>
      </c>
      <c r="D100" t="str">
        <f>個人申込!V105</f>
        <v/>
      </c>
      <c r="E100">
        <v>0</v>
      </c>
      <c r="F100">
        <v>5</v>
      </c>
      <c r="G100" t="str">
        <f>個人申込!AE105</f>
        <v>999:99.99</v>
      </c>
    </row>
    <row r="101" spans="1:7" x14ac:dyDescent="0.15">
      <c r="A101" t="str">
        <f>IF(個人申込!G106="","",個人申込!S106)</f>
        <v/>
      </c>
      <c r="B101" t="str">
        <f>個人申込!Y106</f>
        <v/>
      </c>
      <c r="C101" t="str">
        <f>個人申込!AB106</f>
        <v/>
      </c>
      <c r="D101" t="str">
        <f>個人申込!V106</f>
        <v/>
      </c>
      <c r="E101">
        <v>0</v>
      </c>
      <c r="F101">
        <v>5</v>
      </c>
      <c r="G101" t="str">
        <f>個人申込!AE106</f>
        <v>999:99.99</v>
      </c>
    </row>
    <row r="102" spans="1:7" x14ac:dyDescent="0.15">
      <c r="A102" t="str">
        <f>IF(個人申込!G107="","",個人申込!S107)</f>
        <v/>
      </c>
      <c r="B102" t="str">
        <f>個人申込!Y107</f>
        <v/>
      </c>
      <c r="C102" t="str">
        <f>個人申込!AB107</f>
        <v/>
      </c>
      <c r="D102" t="str">
        <f>個人申込!V107</f>
        <v/>
      </c>
      <c r="E102">
        <v>0</v>
      </c>
      <c r="F102">
        <v>5</v>
      </c>
      <c r="G102" t="str">
        <f>個人申込!AE107</f>
        <v>999:99.99</v>
      </c>
    </row>
    <row r="103" spans="1:7" x14ac:dyDescent="0.15">
      <c r="A103" t="str">
        <f>IF(個人申込!G108="","",個人申込!S108)</f>
        <v/>
      </c>
      <c r="B103" t="str">
        <f>個人申込!Y108</f>
        <v/>
      </c>
      <c r="C103" t="str">
        <f>個人申込!AB108</f>
        <v/>
      </c>
      <c r="D103" t="str">
        <f>個人申込!V108</f>
        <v/>
      </c>
      <c r="E103">
        <v>0</v>
      </c>
      <c r="F103">
        <v>5</v>
      </c>
      <c r="G103" t="str">
        <f>個人申込!AE108</f>
        <v>999:99.99</v>
      </c>
    </row>
    <row r="104" spans="1:7" x14ac:dyDescent="0.15">
      <c r="A104" t="str">
        <f>IF(個人申込!G109="","",個人申込!S109)</f>
        <v/>
      </c>
      <c r="B104" t="str">
        <f>個人申込!Y109</f>
        <v/>
      </c>
      <c r="C104" t="str">
        <f>個人申込!AB109</f>
        <v/>
      </c>
      <c r="D104" t="str">
        <f>個人申込!V109</f>
        <v/>
      </c>
      <c r="E104">
        <v>0</v>
      </c>
      <c r="F104">
        <v>5</v>
      </c>
      <c r="G104" t="str">
        <f>個人申込!AE109</f>
        <v>999:99.99</v>
      </c>
    </row>
    <row r="105" spans="1:7" x14ac:dyDescent="0.15">
      <c r="A105" t="str">
        <f>IF(個人申込!G110="","",個人申込!S110)</f>
        <v/>
      </c>
      <c r="B105" t="str">
        <f>個人申込!Y110</f>
        <v/>
      </c>
      <c r="C105" t="str">
        <f>個人申込!AB110</f>
        <v/>
      </c>
      <c r="D105" t="str">
        <f>個人申込!V110</f>
        <v/>
      </c>
      <c r="E105">
        <v>0</v>
      </c>
      <c r="F105">
        <v>5</v>
      </c>
      <c r="G105" t="str">
        <f>個人申込!AE110</f>
        <v>999:99.99</v>
      </c>
    </row>
    <row r="106" spans="1:7" x14ac:dyDescent="0.15">
      <c r="A106" t="str">
        <f>IF(個人申込!G111="","",個人申込!S111)</f>
        <v/>
      </c>
      <c r="B106" t="str">
        <f>個人申込!Y111</f>
        <v/>
      </c>
      <c r="C106" t="str">
        <f>個人申込!AB111</f>
        <v/>
      </c>
      <c r="D106" t="str">
        <f>個人申込!V111</f>
        <v/>
      </c>
      <c r="E106">
        <v>0</v>
      </c>
      <c r="F106">
        <v>5</v>
      </c>
      <c r="G106" t="str">
        <f>個人申込!AE111</f>
        <v>999:99.99</v>
      </c>
    </row>
    <row r="107" spans="1:7" x14ac:dyDescent="0.15">
      <c r="A107" t="str">
        <f>IF(個人申込!G112="","",個人申込!S112)</f>
        <v/>
      </c>
      <c r="B107" t="str">
        <f>個人申込!Y112</f>
        <v/>
      </c>
      <c r="C107" t="str">
        <f>個人申込!AB112</f>
        <v/>
      </c>
      <c r="D107" t="str">
        <f>個人申込!V112</f>
        <v/>
      </c>
      <c r="E107">
        <v>0</v>
      </c>
      <c r="F107">
        <v>5</v>
      </c>
      <c r="G107" t="str">
        <f>個人申込!AE112</f>
        <v>999:99.99</v>
      </c>
    </row>
    <row r="108" spans="1:7" x14ac:dyDescent="0.15">
      <c r="A108" t="str">
        <f>IF(個人申込!G113="","",個人申込!S113)</f>
        <v/>
      </c>
      <c r="B108" t="str">
        <f>個人申込!Y113</f>
        <v/>
      </c>
      <c r="C108" t="str">
        <f>個人申込!AB113</f>
        <v/>
      </c>
      <c r="D108" t="str">
        <f>個人申込!V113</f>
        <v/>
      </c>
      <c r="E108">
        <v>0</v>
      </c>
      <c r="F108">
        <v>5</v>
      </c>
      <c r="G108" t="str">
        <f>個人申込!AE113</f>
        <v>999:99.99</v>
      </c>
    </row>
    <row r="109" spans="1:7" x14ac:dyDescent="0.15">
      <c r="A109" t="str">
        <f>IF(個人申込!G114="","",個人申込!S114)</f>
        <v/>
      </c>
      <c r="B109" t="str">
        <f>個人申込!Y114</f>
        <v/>
      </c>
      <c r="C109" t="str">
        <f>個人申込!AB114</f>
        <v/>
      </c>
      <c r="D109" t="str">
        <f>個人申込!V114</f>
        <v/>
      </c>
      <c r="E109">
        <v>0</v>
      </c>
      <c r="F109">
        <v>5</v>
      </c>
      <c r="G109" t="str">
        <f>個人申込!AE114</f>
        <v>999:99.99</v>
      </c>
    </row>
    <row r="110" spans="1:7" x14ac:dyDescent="0.15">
      <c r="A110" t="str">
        <f>IF(個人申込!G115="","",個人申込!S115)</f>
        <v/>
      </c>
      <c r="B110" t="str">
        <f>個人申込!Y115</f>
        <v/>
      </c>
      <c r="C110" t="str">
        <f>個人申込!AB115</f>
        <v/>
      </c>
      <c r="D110" t="str">
        <f>個人申込!V115</f>
        <v/>
      </c>
      <c r="E110">
        <v>0</v>
      </c>
      <c r="F110">
        <v>5</v>
      </c>
      <c r="G110" t="str">
        <f>個人申込!AE115</f>
        <v>999:99.99</v>
      </c>
    </row>
    <row r="111" spans="1:7" x14ac:dyDescent="0.15">
      <c r="A111" t="str">
        <f>IF(個人申込!G116="","",個人申込!S116)</f>
        <v/>
      </c>
      <c r="B111" t="str">
        <f>個人申込!Y116</f>
        <v/>
      </c>
      <c r="C111" t="str">
        <f>個人申込!AB116</f>
        <v/>
      </c>
      <c r="D111" t="str">
        <f>個人申込!V116</f>
        <v/>
      </c>
      <c r="E111">
        <v>0</v>
      </c>
      <c r="F111">
        <v>5</v>
      </c>
      <c r="G111" t="str">
        <f>個人申込!AE116</f>
        <v>999:99.99</v>
      </c>
    </row>
    <row r="112" spans="1:7" x14ac:dyDescent="0.15">
      <c r="A112" t="str">
        <f>IF(個人申込!G117="","",個人申込!S117)</f>
        <v/>
      </c>
      <c r="B112" t="str">
        <f>個人申込!Y117</f>
        <v/>
      </c>
      <c r="C112" t="str">
        <f>個人申込!AB117</f>
        <v/>
      </c>
      <c r="D112" t="str">
        <f>個人申込!V117</f>
        <v/>
      </c>
      <c r="E112">
        <v>0</v>
      </c>
      <c r="F112">
        <v>5</v>
      </c>
      <c r="G112" t="str">
        <f>個人申込!AE117</f>
        <v>999:99.99</v>
      </c>
    </row>
    <row r="113" spans="1:7" x14ac:dyDescent="0.15">
      <c r="A113" t="str">
        <f>IF(個人申込!G118="","",個人申込!S118)</f>
        <v/>
      </c>
      <c r="B113" t="str">
        <f>個人申込!Y118</f>
        <v/>
      </c>
      <c r="C113" t="str">
        <f>個人申込!AB118</f>
        <v/>
      </c>
      <c r="D113" t="str">
        <f>個人申込!V118</f>
        <v/>
      </c>
      <c r="E113">
        <v>0</v>
      </c>
      <c r="F113">
        <v>5</v>
      </c>
      <c r="G113" t="str">
        <f>個人申込!AE118</f>
        <v>999:99.99</v>
      </c>
    </row>
    <row r="114" spans="1:7" x14ac:dyDescent="0.15">
      <c r="A114" t="str">
        <f>IF(個人申込!G119="","",個人申込!S119)</f>
        <v/>
      </c>
      <c r="B114" t="str">
        <f>個人申込!Y119</f>
        <v/>
      </c>
      <c r="C114" t="str">
        <f>個人申込!AB119</f>
        <v/>
      </c>
      <c r="D114" t="str">
        <f>個人申込!V119</f>
        <v/>
      </c>
      <c r="E114">
        <v>0</v>
      </c>
      <c r="F114">
        <v>5</v>
      </c>
      <c r="G114" t="str">
        <f>個人申込!AE119</f>
        <v>999:99.99</v>
      </c>
    </row>
    <row r="115" spans="1:7" x14ac:dyDescent="0.15">
      <c r="A115" t="str">
        <f>IF(個人申込!G120="","",個人申込!S120)</f>
        <v/>
      </c>
      <c r="B115" t="str">
        <f>個人申込!Y120</f>
        <v/>
      </c>
      <c r="C115" t="str">
        <f>個人申込!AB120</f>
        <v/>
      </c>
      <c r="D115" t="str">
        <f>個人申込!V120</f>
        <v/>
      </c>
      <c r="E115">
        <v>0</v>
      </c>
      <c r="F115">
        <v>5</v>
      </c>
      <c r="G115" t="str">
        <f>個人申込!AE120</f>
        <v>999:99.99</v>
      </c>
    </row>
    <row r="116" spans="1:7" x14ac:dyDescent="0.15">
      <c r="A116" t="str">
        <f>IF(個人申込!G121="","",個人申込!S121)</f>
        <v/>
      </c>
      <c r="B116" t="str">
        <f>個人申込!Y121</f>
        <v/>
      </c>
      <c r="C116" t="str">
        <f>個人申込!AB121</f>
        <v/>
      </c>
      <c r="D116" t="str">
        <f>個人申込!V121</f>
        <v/>
      </c>
      <c r="E116">
        <v>0</v>
      </c>
      <c r="F116">
        <v>5</v>
      </c>
      <c r="G116" t="str">
        <f>個人申込!AE121</f>
        <v>999:99.99</v>
      </c>
    </row>
    <row r="117" spans="1:7" x14ac:dyDescent="0.15">
      <c r="A117" t="str">
        <f>IF(個人申込!G122="","",個人申込!S122)</f>
        <v/>
      </c>
      <c r="B117" t="str">
        <f>個人申込!Y122</f>
        <v/>
      </c>
      <c r="C117" t="str">
        <f>個人申込!AB122</f>
        <v/>
      </c>
      <c r="D117" t="str">
        <f>個人申込!V122</f>
        <v/>
      </c>
      <c r="E117">
        <v>0</v>
      </c>
      <c r="F117">
        <v>5</v>
      </c>
      <c r="G117" t="str">
        <f>個人申込!AE122</f>
        <v>999:99.99</v>
      </c>
    </row>
    <row r="118" spans="1:7" x14ac:dyDescent="0.15">
      <c r="A118" t="str">
        <f>IF(個人申込!G123="","",個人申込!S123)</f>
        <v/>
      </c>
      <c r="B118" t="str">
        <f>個人申込!Y123</f>
        <v/>
      </c>
      <c r="C118" t="str">
        <f>個人申込!AB123</f>
        <v/>
      </c>
      <c r="D118" t="str">
        <f>個人申込!V123</f>
        <v/>
      </c>
      <c r="E118">
        <v>0</v>
      </c>
      <c r="F118">
        <v>5</v>
      </c>
      <c r="G118" t="str">
        <f>個人申込!AE123</f>
        <v>999:99.99</v>
      </c>
    </row>
    <row r="119" spans="1:7" x14ac:dyDescent="0.15">
      <c r="A119" t="str">
        <f>IF(個人申込!G124="","",個人申込!S124)</f>
        <v/>
      </c>
      <c r="B119" t="str">
        <f>個人申込!Y124</f>
        <v/>
      </c>
      <c r="C119" t="str">
        <f>個人申込!AB124</f>
        <v/>
      </c>
      <c r="D119" t="str">
        <f>個人申込!V124</f>
        <v/>
      </c>
      <c r="E119">
        <v>0</v>
      </c>
      <c r="F119">
        <v>5</v>
      </c>
      <c r="G119" t="str">
        <f>個人申込!AE124</f>
        <v>999:99.99</v>
      </c>
    </row>
    <row r="120" spans="1:7" x14ac:dyDescent="0.15">
      <c r="A120" t="str">
        <f>IF(個人申込!G125="","",個人申込!S125)</f>
        <v/>
      </c>
      <c r="B120" t="str">
        <f>個人申込!Y125</f>
        <v/>
      </c>
      <c r="C120" t="str">
        <f>個人申込!AB125</f>
        <v/>
      </c>
      <c r="D120" t="str">
        <f>個人申込!V125</f>
        <v/>
      </c>
      <c r="E120">
        <v>0</v>
      </c>
      <c r="F120">
        <v>5</v>
      </c>
      <c r="G120" t="str">
        <f>個人申込!AE125</f>
        <v>999:99.99</v>
      </c>
    </row>
    <row r="121" spans="1:7" x14ac:dyDescent="0.15">
      <c r="A121" t="str">
        <f>IF(個人申込!G126="","",個人申込!S126)</f>
        <v/>
      </c>
      <c r="B121" t="str">
        <f>個人申込!Y126</f>
        <v/>
      </c>
      <c r="C121" t="str">
        <f>個人申込!AB126</f>
        <v/>
      </c>
      <c r="D121" t="str">
        <f>個人申込!V126</f>
        <v/>
      </c>
      <c r="E121">
        <v>0</v>
      </c>
      <c r="F121">
        <v>5</v>
      </c>
      <c r="G121" t="str">
        <f>個人申込!AE126</f>
        <v>999:99.99</v>
      </c>
    </row>
    <row r="122" spans="1:7" x14ac:dyDescent="0.15">
      <c r="A122" t="str">
        <f>IF(個人申込!G127="","",個人申込!S127)</f>
        <v/>
      </c>
      <c r="B122" t="str">
        <f>個人申込!Y127</f>
        <v/>
      </c>
      <c r="C122" t="str">
        <f>個人申込!AB127</f>
        <v/>
      </c>
      <c r="D122" t="str">
        <f>個人申込!V127</f>
        <v/>
      </c>
      <c r="E122">
        <v>0</v>
      </c>
      <c r="F122">
        <v>5</v>
      </c>
      <c r="G122" t="str">
        <f>個人申込!AE127</f>
        <v>999:99.99</v>
      </c>
    </row>
    <row r="123" spans="1:7" x14ac:dyDescent="0.15">
      <c r="A123" s="38" t="str">
        <f>IF(個人申込!G128="","",個人申込!S128)</f>
        <v/>
      </c>
      <c r="B123" s="38" t="str">
        <f>個人申込!Y128</f>
        <v/>
      </c>
      <c r="C123" s="38" t="str">
        <f>個人申込!AB128</f>
        <v/>
      </c>
      <c r="D123" s="38" t="str">
        <f>個人申込!V128</f>
        <v/>
      </c>
      <c r="E123" s="38">
        <v>0</v>
      </c>
      <c r="F123" s="38">
        <v>5</v>
      </c>
      <c r="G123" s="38" t="str">
        <f>個人申込!AE128</f>
        <v>999:99.99</v>
      </c>
    </row>
    <row r="124" spans="1:7" x14ac:dyDescent="0.15">
      <c r="A124" t="str">
        <f>IF(個人申込!I7="","",個人申込!S7)</f>
        <v/>
      </c>
      <c r="B124" s="19" t="str">
        <f>個人申込!Z7</f>
        <v/>
      </c>
      <c r="C124" s="19" t="str">
        <f>個人申込!AC7</f>
        <v/>
      </c>
      <c r="D124" s="19" t="str">
        <f>個人申込!V7</f>
        <v/>
      </c>
      <c r="E124">
        <v>0</v>
      </c>
      <c r="F124">
        <v>0</v>
      </c>
      <c r="G124" s="19" t="str">
        <f>個人申込!AF7</f>
        <v>999:99.99</v>
      </c>
    </row>
    <row r="125" spans="1:7" x14ac:dyDescent="0.15">
      <c r="A125" t="str">
        <f>IF(個人申込!I8="","",個人申込!S8)</f>
        <v/>
      </c>
      <c r="B125" t="str">
        <f>個人申込!Z8</f>
        <v/>
      </c>
      <c r="C125" t="str">
        <f>個人申込!AC8</f>
        <v/>
      </c>
      <c r="D125" t="str">
        <f>個人申込!V8</f>
        <v/>
      </c>
      <c r="E125">
        <v>0</v>
      </c>
      <c r="F125">
        <v>0</v>
      </c>
      <c r="G125" t="str">
        <f>個人申込!AF8</f>
        <v>999:99.99</v>
      </c>
    </row>
    <row r="126" spans="1:7" x14ac:dyDescent="0.15">
      <c r="A126" t="str">
        <f>IF(個人申込!I9="","",個人申込!S9)</f>
        <v/>
      </c>
      <c r="B126" t="str">
        <f>個人申込!Z9</f>
        <v/>
      </c>
      <c r="C126" t="str">
        <f>個人申込!AC9</f>
        <v/>
      </c>
      <c r="D126" t="str">
        <f>個人申込!V9</f>
        <v/>
      </c>
      <c r="E126">
        <v>0</v>
      </c>
      <c r="F126">
        <v>0</v>
      </c>
      <c r="G126" t="str">
        <f>個人申込!AF9</f>
        <v>999:99.99</v>
      </c>
    </row>
    <row r="127" spans="1:7" x14ac:dyDescent="0.15">
      <c r="A127" t="str">
        <f>IF(個人申込!I10="","",個人申込!S10)</f>
        <v/>
      </c>
      <c r="B127" t="str">
        <f>個人申込!Z10</f>
        <v/>
      </c>
      <c r="C127" t="str">
        <f>個人申込!AC10</f>
        <v/>
      </c>
      <c r="D127" t="str">
        <f>個人申込!V10</f>
        <v/>
      </c>
      <c r="E127">
        <v>0</v>
      </c>
      <c r="F127">
        <v>0</v>
      </c>
      <c r="G127" t="str">
        <f>個人申込!AF10</f>
        <v>999:99.99</v>
      </c>
    </row>
    <row r="128" spans="1:7" x14ac:dyDescent="0.15">
      <c r="A128" t="str">
        <f>IF(個人申込!I11="","",個人申込!S11)</f>
        <v/>
      </c>
      <c r="B128" t="str">
        <f>個人申込!Z11</f>
        <v/>
      </c>
      <c r="C128" t="str">
        <f>個人申込!AC11</f>
        <v/>
      </c>
      <c r="D128" t="str">
        <f>個人申込!V11</f>
        <v/>
      </c>
      <c r="E128">
        <v>0</v>
      </c>
      <c r="F128">
        <v>0</v>
      </c>
      <c r="G128" t="str">
        <f>個人申込!AF11</f>
        <v>999:99.99</v>
      </c>
    </row>
    <row r="129" spans="1:7" x14ac:dyDescent="0.15">
      <c r="A129" t="str">
        <f>IF(個人申込!I12="","",個人申込!S12)</f>
        <v/>
      </c>
      <c r="B129" t="str">
        <f>個人申込!Z12</f>
        <v/>
      </c>
      <c r="C129" t="str">
        <f>個人申込!AC12</f>
        <v/>
      </c>
      <c r="D129" t="str">
        <f>個人申込!V12</f>
        <v/>
      </c>
      <c r="E129">
        <v>0</v>
      </c>
      <c r="F129">
        <v>0</v>
      </c>
      <c r="G129" t="str">
        <f>個人申込!AF12</f>
        <v>999:99.99</v>
      </c>
    </row>
    <row r="130" spans="1:7" x14ac:dyDescent="0.15">
      <c r="A130" t="str">
        <f>IF(個人申込!I13="","",個人申込!S13)</f>
        <v/>
      </c>
      <c r="B130" t="str">
        <f>個人申込!Z13</f>
        <v/>
      </c>
      <c r="C130" t="str">
        <f>個人申込!AC13</f>
        <v/>
      </c>
      <c r="D130" t="str">
        <f>個人申込!V13</f>
        <v/>
      </c>
      <c r="E130">
        <v>0</v>
      </c>
      <c r="F130">
        <v>0</v>
      </c>
      <c r="G130" t="str">
        <f>個人申込!AF13</f>
        <v>999:99.99</v>
      </c>
    </row>
    <row r="131" spans="1:7" x14ac:dyDescent="0.15">
      <c r="A131" t="str">
        <f>IF(個人申込!I14="","",個人申込!S14)</f>
        <v/>
      </c>
      <c r="B131" t="str">
        <f>個人申込!Z14</f>
        <v/>
      </c>
      <c r="C131" t="str">
        <f>個人申込!AC14</f>
        <v/>
      </c>
      <c r="D131" t="str">
        <f>個人申込!V14</f>
        <v/>
      </c>
      <c r="E131">
        <v>0</v>
      </c>
      <c r="F131">
        <v>0</v>
      </c>
      <c r="G131" t="str">
        <f>個人申込!AF14</f>
        <v>999:99.99</v>
      </c>
    </row>
    <row r="132" spans="1:7" x14ac:dyDescent="0.15">
      <c r="A132" t="str">
        <f>IF(個人申込!I15="","",個人申込!S15)</f>
        <v/>
      </c>
      <c r="B132" t="str">
        <f>個人申込!Z15</f>
        <v/>
      </c>
      <c r="C132" t="str">
        <f>個人申込!AC15</f>
        <v/>
      </c>
      <c r="D132" t="str">
        <f>個人申込!V15</f>
        <v/>
      </c>
      <c r="E132">
        <v>0</v>
      </c>
      <c r="F132">
        <v>0</v>
      </c>
      <c r="G132" t="str">
        <f>個人申込!AF15</f>
        <v>999:99.99</v>
      </c>
    </row>
    <row r="133" spans="1:7" x14ac:dyDescent="0.15">
      <c r="A133" t="str">
        <f>IF(個人申込!I16="","",個人申込!S16)</f>
        <v/>
      </c>
      <c r="B133" t="str">
        <f>個人申込!Z16</f>
        <v/>
      </c>
      <c r="C133" t="str">
        <f>個人申込!AC16</f>
        <v/>
      </c>
      <c r="D133" t="str">
        <f>個人申込!V16</f>
        <v/>
      </c>
      <c r="E133">
        <v>0</v>
      </c>
      <c r="F133">
        <v>0</v>
      </c>
      <c r="G133" t="str">
        <f>個人申込!AF16</f>
        <v>999:99.99</v>
      </c>
    </row>
    <row r="134" spans="1:7" x14ac:dyDescent="0.15">
      <c r="A134" t="str">
        <f>IF(個人申込!I17="","",個人申込!S17)</f>
        <v/>
      </c>
      <c r="B134" t="str">
        <f>個人申込!Z17</f>
        <v/>
      </c>
      <c r="C134" t="str">
        <f>個人申込!AC17</f>
        <v/>
      </c>
      <c r="D134" t="str">
        <f>個人申込!V17</f>
        <v/>
      </c>
      <c r="E134">
        <v>0</v>
      </c>
      <c r="F134">
        <v>0</v>
      </c>
      <c r="G134" t="str">
        <f>個人申込!AF17</f>
        <v>999:99.99</v>
      </c>
    </row>
    <row r="135" spans="1:7" x14ac:dyDescent="0.15">
      <c r="A135" t="str">
        <f>IF(個人申込!I18="","",個人申込!S18)</f>
        <v/>
      </c>
      <c r="B135" t="str">
        <f>個人申込!Z18</f>
        <v/>
      </c>
      <c r="C135" t="str">
        <f>個人申込!AC18</f>
        <v/>
      </c>
      <c r="D135" t="str">
        <f>個人申込!V18</f>
        <v/>
      </c>
      <c r="E135">
        <v>0</v>
      </c>
      <c r="F135">
        <v>0</v>
      </c>
      <c r="G135" t="str">
        <f>個人申込!AF18</f>
        <v>999:99.99</v>
      </c>
    </row>
    <row r="136" spans="1:7" x14ac:dyDescent="0.15">
      <c r="A136" t="str">
        <f>IF(個人申込!I19="","",個人申込!S19)</f>
        <v/>
      </c>
      <c r="B136" t="str">
        <f>個人申込!Z19</f>
        <v/>
      </c>
      <c r="C136" t="str">
        <f>個人申込!AC19</f>
        <v/>
      </c>
      <c r="D136" t="str">
        <f>個人申込!V19</f>
        <v/>
      </c>
      <c r="E136">
        <v>0</v>
      </c>
      <c r="F136">
        <v>0</v>
      </c>
      <c r="G136" t="str">
        <f>個人申込!AF19</f>
        <v>999:99.99</v>
      </c>
    </row>
    <row r="137" spans="1:7" x14ac:dyDescent="0.15">
      <c r="A137" t="str">
        <f>IF(個人申込!I20="","",個人申込!S20)</f>
        <v/>
      </c>
      <c r="B137" t="str">
        <f>個人申込!Z20</f>
        <v/>
      </c>
      <c r="C137" t="str">
        <f>個人申込!AC20</f>
        <v/>
      </c>
      <c r="D137" t="str">
        <f>個人申込!V20</f>
        <v/>
      </c>
      <c r="E137">
        <v>0</v>
      </c>
      <c r="F137">
        <v>0</v>
      </c>
      <c r="G137" t="str">
        <f>個人申込!AF20</f>
        <v>999:99.99</v>
      </c>
    </row>
    <row r="138" spans="1:7" x14ac:dyDescent="0.15">
      <c r="A138" t="str">
        <f>IF(個人申込!I21="","",個人申込!S21)</f>
        <v/>
      </c>
      <c r="B138" t="str">
        <f>個人申込!Z21</f>
        <v/>
      </c>
      <c r="C138" t="str">
        <f>個人申込!AC21</f>
        <v/>
      </c>
      <c r="D138" t="str">
        <f>個人申込!V21</f>
        <v/>
      </c>
      <c r="E138">
        <v>0</v>
      </c>
      <c r="F138">
        <v>0</v>
      </c>
      <c r="G138" t="str">
        <f>個人申込!AF21</f>
        <v>999:99.99</v>
      </c>
    </row>
    <row r="139" spans="1:7" x14ac:dyDescent="0.15">
      <c r="A139" t="str">
        <f>IF(個人申込!I22="","",個人申込!S22)</f>
        <v/>
      </c>
      <c r="B139" t="str">
        <f>個人申込!Z22</f>
        <v/>
      </c>
      <c r="C139" t="str">
        <f>個人申込!AC22</f>
        <v/>
      </c>
      <c r="D139" t="str">
        <f>個人申込!V22</f>
        <v/>
      </c>
      <c r="E139">
        <v>0</v>
      </c>
      <c r="F139">
        <v>0</v>
      </c>
      <c r="G139" t="str">
        <f>個人申込!AF22</f>
        <v>999:99.99</v>
      </c>
    </row>
    <row r="140" spans="1:7" x14ac:dyDescent="0.15">
      <c r="A140" t="str">
        <f>IF(個人申込!I23="","",個人申込!S23)</f>
        <v/>
      </c>
      <c r="B140" t="str">
        <f>個人申込!Z23</f>
        <v/>
      </c>
      <c r="C140" t="str">
        <f>個人申込!AC23</f>
        <v/>
      </c>
      <c r="D140" t="str">
        <f>個人申込!V23</f>
        <v/>
      </c>
      <c r="E140">
        <v>0</v>
      </c>
      <c r="F140">
        <v>0</v>
      </c>
      <c r="G140" t="str">
        <f>個人申込!AF23</f>
        <v>999:99.99</v>
      </c>
    </row>
    <row r="141" spans="1:7" x14ac:dyDescent="0.15">
      <c r="A141" t="str">
        <f>IF(個人申込!I24="","",個人申込!S24)</f>
        <v/>
      </c>
      <c r="B141" t="str">
        <f>個人申込!Z24</f>
        <v/>
      </c>
      <c r="C141" t="str">
        <f>個人申込!AC24</f>
        <v/>
      </c>
      <c r="D141" t="str">
        <f>個人申込!V24</f>
        <v/>
      </c>
      <c r="E141">
        <v>0</v>
      </c>
      <c r="F141">
        <v>0</v>
      </c>
      <c r="G141" t="str">
        <f>個人申込!AF24</f>
        <v>999:99.99</v>
      </c>
    </row>
    <row r="142" spans="1:7" x14ac:dyDescent="0.15">
      <c r="A142" t="str">
        <f>IF(個人申込!I25="","",個人申込!S25)</f>
        <v/>
      </c>
      <c r="B142" t="str">
        <f>個人申込!Z25</f>
        <v/>
      </c>
      <c r="C142" t="str">
        <f>個人申込!AC25</f>
        <v/>
      </c>
      <c r="D142" t="str">
        <f>個人申込!V25</f>
        <v/>
      </c>
      <c r="E142">
        <v>0</v>
      </c>
      <c r="F142">
        <v>0</v>
      </c>
      <c r="G142" t="str">
        <f>個人申込!AF25</f>
        <v>999:99.99</v>
      </c>
    </row>
    <row r="143" spans="1:7" x14ac:dyDescent="0.15">
      <c r="A143" t="str">
        <f>IF(個人申込!I26="","",個人申込!S26)</f>
        <v/>
      </c>
      <c r="B143" t="str">
        <f>個人申込!Z26</f>
        <v/>
      </c>
      <c r="C143" t="str">
        <f>個人申込!AC26</f>
        <v/>
      </c>
      <c r="D143" t="str">
        <f>個人申込!V26</f>
        <v/>
      </c>
      <c r="E143">
        <v>0</v>
      </c>
      <c r="F143">
        <v>0</v>
      </c>
      <c r="G143" t="str">
        <f>個人申込!AF26</f>
        <v>999:99.99</v>
      </c>
    </row>
    <row r="144" spans="1:7" x14ac:dyDescent="0.15">
      <c r="A144" t="str">
        <f>IF(個人申込!I27="","",個人申込!S27)</f>
        <v/>
      </c>
      <c r="B144" t="str">
        <f>個人申込!Z27</f>
        <v/>
      </c>
      <c r="C144" t="str">
        <f>個人申込!AC27</f>
        <v/>
      </c>
      <c r="D144" t="str">
        <f>個人申込!V27</f>
        <v/>
      </c>
      <c r="E144">
        <v>0</v>
      </c>
      <c r="F144">
        <v>0</v>
      </c>
      <c r="G144" t="str">
        <f>個人申込!AF27</f>
        <v>999:99.99</v>
      </c>
    </row>
    <row r="145" spans="1:7" x14ac:dyDescent="0.15">
      <c r="A145" t="str">
        <f>IF(個人申込!I28="","",個人申込!S28)</f>
        <v/>
      </c>
      <c r="B145" t="str">
        <f>個人申込!Z28</f>
        <v/>
      </c>
      <c r="C145" t="str">
        <f>個人申込!AC28</f>
        <v/>
      </c>
      <c r="D145" t="str">
        <f>個人申込!V28</f>
        <v/>
      </c>
      <c r="E145">
        <v>0</v>
      </c>
      <c r="F145">
        <v>0</v>
      </c>
      <c r="G145" t="str">
        <f>個人申込!AF28</f>
        <v>999:99.99</v>
      </c>
    </row>
    <row r="146" spans="1:7" x14ac:dyDescent="0.15">
      <c r="A146" t="str">
        <f>IF(個人申込!I29="","",個人申込!S29)</f>
        <v/>
      </c>
      <c r="B146" t="str">
        <f>個人申込!Z29</f>
        <v/>
      </c>
      <c r="C146" t="str">
        <f>個人申込!AC29</f>
        <v/>
      </c>
      <c r="D146" t="str">
        <f>個人申込!V29</f>
        <v/>
      </c>
      <c r="E146">
        <v>0</v>
      </c>
      <c r="F146">
        <v>0</v>
      </c>
      <c r="G146" t="str">
        <f>個人申込!AF29</f>
        <v>999:99.99</v>
      </c>
    </row>
    <row r="147" spans="1:7" x14ac:dyDescent="0.15">
      <c r="A147" t="str">
        <f>IF(個人申込!I30="","",個人申込!S30)</f>
        <v/>
      </c>
      <c r="B147" t="str">
        <f>個人申込!Z30</f>
        <v/>
      </c>
      <c r="C147" t="str">
        <f>個人申込!AC30</f>
        <v/>
      </c>
      <c r="D147" t="str">
        <f>個人申込!V30</f>
        <v/>
      </c>
      <c r="E147">
        <v>0</v>
      </c>
      <c r="F147">
        <v>0</v>
      </c>
      <c r="G147" t="str">
        <f>個人申込!AF30</f>
        <v>999:99.99</v>
      </c>
    </row>
    <row r="148" spans="1:7" x14ac:dyDescent="0.15">
      <c r="A148" t="str">
        <f>IF(個人申込!I31="","",個人申込!S31)</f>
        <v/>
      </c>
      <c r="B148" t="str">
        <f>個人申込!Z31</f>
        <v/>
      </c>
      <c r="C148" t="str">
        <f>個人申込!AC31</f>
        <v/>
      </c>
      <c r="D148" t="str">
        <f>個人申込!V31</f>
        <v/>
      </c>
      <c r="E148">
        <v>0</v>
      </c>
      <c r="F148">
        <v>0</v>
      </c>
      <c r="G148" t="str">
        <f>個人申込!AF31</f>
        <v>999:99.99</v>
      </c>
    </row>
    <row r="149" spans="1:7" x14ac:dyDescent="0.15">
      <c r="A149" t="str">
        <f>IF(個人申込!I32="","",個人申込!S32)</f>
        <v/>
      </c>
      <c r="B149" t="str">
        <f>個人申込!Z32</f>
        <v/>
      </c>
      <c r="C149" t="str">
        <f>個人申込!AC32</f>
        <v/>
      </c>
      <c r="D149" t="str">
        <f>個人申込!V32</f>
        <v/>
      </c>
      <c r="E149">
        <v>0</v>
      </c>
      <c r="F149">
        <v>0</v>
      </c>
      <c r="G149" t="str">
        <f>個人申込!AF32</f>
        <v>999:99.99</v>
      </c>
    </row>
    <row r="150" spans="1:7" x14ac:dyDescent="0.15">
      <c r="A150" t="str">
        <f>IF(個人申込!I33="","",個人申込!S33)</f>
        <v/>
      </c>
      <c r="B150" t="str">
        <f>個人申込!Z33</f>
        <v/>
      </c>
      <c r="C150" t="str">
        <f>個人申込!AC33</f>
        <v/>
      </c>
      <c r="D150" t="str">
        <f>個人申込!V33</f>
        <v/>
      </c>
      <c r="E150">
        <v>0</v>
      </c>
      <c r="F150">
        <v>0</v>
      </c>
      <c r="G150" t="str">
        <f>個人申込!AF33</f>
        <v>999:99.99</v>
      </c>
    </row>
    <row r="151" spans="1:7" x14ac:dyDescent="0.15">
      <c r="A151" t="str">
        <f>IF(個人申込!I34="","",個人申込!S34)</f>
        <v/>
      </c>
      <c r="B151" t="str">
        <f>個人申込!Z34</f>
        <v/>
      </c>
      <c r="C151" t="str">
        <f>個人申込!AC34</f>
        <v/>
      </c>
      <c r="D151" t="str">
        <f>個人申込!V34</f>
        <v/>
      </c>
      <c r="E151">
        <v>0</v>
      </c>
      <c r="F151">
        <v>0</v>
      </c>
      <c r="G151" t="str">
        <f>個人申込!AF34</f>
        <v>999:99.99</v>
      </c>
    </row>
    <row r="152" spans="1:7" x14ac:dyDescent="0.15">
      <c r="A152" t="str">
        <f>IF(個人申込!I35="","",個人申込!S35)</f>
        <v/>
      </c>
      <c r="B152" t="str">
        <f>個人申込!Z35</f>
        <v/>
      </c>
      <c r="C152" t="str">
        <f>個人申込!AC35</f>
        <v/>
      </c>
      <c r="D152" t="str">
        <f>個人申込!V35</f>
        <v/>
      </c>
      <c r="E152">
        <v>0</v>
      </c>
      <c r="F152">
        <v>0</v>
      </c>
      <c r="G152" t="str">
        <f>個人申込!AF35</f>
        <v>999:99.99</v>
      </c>
    </row>
    <row r="153" spans="1:7" x14ac:dyDescent="0.15">
      <c r="A153" t="str">
        <f>IF(個人申込!I36="","",個人申込!S36)</f>
        <v/>
      </c>
      <c r="B153" t="str">
        <f>個人申込!Z36</f>
        <v/>
      </c>
      <c r="C153" t="str">
        <f>個人申込!AC36</f>
        <v/>
      </c>
      <c r="D153" t="str">
        <f>個人申込!V36</f>
        <v/>
      </c>
      <c r="E153">
        <v>0</v>
      </c>
      <c r="F153">
        <v>0</v>
      </c>
      <c r="G153" t="str">
        <f>個人申込!AF36</f>
        <v>999:99.99</v>
      </c>
    </row>
    <row r="154" spans="1:7" x14ac:dyDescent="0.15">
      <c r="A154" t="str">
        <f>IF(個人申込!I37="","",個人申込!S37)</f>
        <v/>
      </c>
      <c r="B154" t="str">
        <f>個人申込!Z37</f>
        <v/>
      </c>
      <c r="C154" t="str">
        <f>個人申込!AC37</f>
        <v/>
      </c>
      <c r="D154" t="str">
        <f>個人申込!V37</f>
        <v/>
      </c>
      <c r="E154">
        <v>0</v>
      </c>
      <c r="F154">
        <v>0</v>
      </c>
      <c r="G154" t="str">
        <f>個人申込!AF37</f>
        <v>999:99.99</v>
      </c>
    </row>
    <row r="155" spans="1:7" x14ac:dyDescent="0.15">
      <c r="A155" t="str">
        <f>IF(個人申込!I38="","",個人申込!S38)</f>
        <v/>
      </c>
      <c r="B155" t="str">
        <f>個人申込!Z38</f>
        <v/>
      </c>
      <c r="C155" t="str">
        <f>個人申込!AC38</f>
        <v/>
      </c>
      <c r="D155" t="str">
        <f>個人申込!V38</f>
        <v/>
      </c>
      <c r="E155">
        <v>0</v>
      </c>
      <c r="F155">
        <v>0</v>
      </c>
      <c r="G155" t="str">
        <f>個人申込!AF38</f>
        <v>999:99.99</v>
      </c>
    </row>
    <row r="156" spans="1:7" x14ac:dyDescent="0.15">
      <c r="A156" t="str">
        <f>IF(個人申込!I39="","",個人申込!S39)</f>
        <v/>
      </c>
      <c r="B156" t="str">
        <f>個人申込!Z39</f>
        <v/>
      </c>
      <c r="C156" t="str">
        <f>個人申込!AC39</f>
        <v/>
      </c>
      <c r="D156" t="str">
        <f>個人申込!V39</f>
        <v/>
      </c>
      <c r="E156">
        <v>0</v>
      </c>
      <c r="F156">
        <v>0</v>
      </c>
      <c r="G156" t="str">
        <f>個人申込!AF39</f>
        <v>999:99.99</v>
      </c>
    </row>
    <row r="157" spans="1:7" x14ac:dyDescent="0.15">
      <c r="A157" t="str">
        <f>IF(個人申込!I40="","",個人申込!S40)</f>
        <v/>
      </c>
      <c r="B157" t="str">
        <f>個人申込!Z40</f>
        <v/>
      </c>
      <c r="C157" t="str">
        <f>個人申込!AC40</f>
        <v/>
      </c>
      <c r="D157" t="str">
        <f>個人申込!V40</f>
        <v/>
      </c>
      <c r="E157">
        <v>0</v>
      </c>
      <c r="F157">
        <v>0</v>
      </c>
      <c r="G157" t="str">
        <f>個人申込!AF40</f>
        <v>999:99.99</v>
      </c>
    </row>
    <row r="158" spans="1:7" x14ac:dyDescent="0.15">
      <c r="A158" t="str">
        <f>IF(個人申込!I41="","",個人申込!S41)</f>
        <v/>
      </c>
      <c r="B158" t="str">
        <f>個人申込!Z41</f>
        <v/>
      </c>
      <c r="C158" t="str">
        <f>個人申込!AC41</f>
        <v/>
      </c>
      <c r="D158" t="str">
        <f>個人申込!V41</f>
        <v/>
      </c>
      <c r="E158">
        <v>0</v>
      </c>
      <c r="F158">
        <v>0</v>
      </c>
      <c r="G158" t="str">
        <f>個人申込!AF41</f>
        <v>999:99.99</v>
      </c>
    </row>
    <row r="159" spans="1:7" x14ac:dyDescent="0.15">
      <c r="A159" t="str">
        <f>IF(個人申込!I42="","",個人申込!S42)</f>
        <v/>
      </c>
      <c r="B159" t="str">
        <f>個人申込!Z42</f>
        <v/>
      </c>
      <c r="C159" t="str">
        <f>個人申込!AC42</f>
        <v/>
      </c>
      <c r="D159" t="str">
        <f>個人申込!V42</f>
        <v/>
      </c>
      <c r="E159">
        <v>0</v>
      </c>
      <c r="F159">
        <v>0</v>
      </c>
      <c r="G159" t="str">
        <f>個人申込!AF42</f>
        <v>999:99.99</v>
      </c>
    </row>
    <row r="160" spans="1:7" x14ac:dyDescent="0.15">
      <c r="A160" t="str">
        <f>IF(個人申込!I43="","",個人申込!S43)</f>
        <v/>
      </c>
      <c r="B160" t="str">
        <f>個人申込!Z43</f>
        <v/>
      </c>
      <c r="C160" t="str">
        <f>個人申込!AC43</f>
        <v/>
      </c>
      <c r="D160" t="str">
        <f>個人申込!V43</f>
        <v/>
      </c>
      <c r="E160">
        <v>0</v>
      </c>
      <c r="F160">
        <v>0</v>
      </c>
      <c r="G160" t="str">
        <f>個人申込!AF43</f>
        <v>999:99.99</v>
      </c>
    </row>
    <row r="161" spans="1:7" x14ac:dyDescent="0.15">
      <c r="A161" t="str">
        <f>IF(個人申込!I44="","",個人申込!S44)</f>
        <v/>
      </c>
      <c r="B161" t="str">
        <f>個人申込!Z44</f>
        <v/>
      </c>
      <c r="C161" t="str">
        <f>個人申込!AC44</f>
        <v/>
      </c>
      <c r="D161" t="str">
        <f>個人申込!V44</f>
        <v/>
      </c>
      <c r="E161">
        <v>0</v>
      </c>
      <c r="F161">
        <v>0</v>
      </c>
      <c r="G161" t="str">
        <f>個人申込!AF44</f>
        <v>999:99.99</v>
      </c>
    </row>
    <row r="162" spans="1:7" x14ac:dyDescent="0.15">
      <c r="A162" t="str">
        <f>IF(個人申込!I45="","",個人申込!S45)</f>
        <v/>
      </c>
      <c r="B162" t="str">
        <f>個人申込!Z45</f>
        <v/>
      </c>
      <c r="C162" t="str">
        <f>個人申込!AC45</f>
        <v/>
      </c>
      <c r="D162" t="str">
        <f>個人申込!V45</f>
        <v/>
      </c>
      <c r="E162">
        <v>0</v>
      </c>
      <c r="F162">
        <v>0</v>
      </c>
      <c r="G162" t="str">
        <f>個人申込!AF45</f>
        <v>999:99.99</v>
      </c>
    </row>
    <row r="163" spans="1:7" x14ac:dyDescent="0.15">
      <c r="A163" t="str">
        <f>IF(個人申込!I46="","",個人申込!S46)</f>
        <v/>
      </c>
      <c r="B163" t="str">
        <f>個人申込!Z46</f>
        <v/>
      </c>
      <c r="C163" t="str">
        <f>個人申込!AC46</f>
        <v/>
      </c>
      <c r="D163" t="str">
        <f>個人申込!V46</f>
        <v/>
      </c>
      <c r="E163">
        <v>0</v>
      </c>
      <c r="F163">
        <v>0</v>
      </c>
      <c r="G163" t="str">
        <f>個人申込!AF46</f>
        <v>999:99.99</v>
      </c>
    </row>
    <row r="164" spans="1:7" x14ac:dyDescent="0.15">
      <c r="A164" t="str">
        <f>IF(個人申込!I47="","",個人申込!S47)</f>
        <v/>
      </c>
      <c r="B164" t="str">
        <f>個人申込!Z47</f>
        <v/>
      </c>
      <c r="C164" t="str">
        <f>個人申込!AC47</f>
        <v/>
      </c>
      <c r="D164" t="str">
        <f>個人申込!V47</f>
        <v/>
      </c>
      <c r="E164">
        <v>0</v>
      </c>
      <c r="F164">
        <v>0</v>
      </c>
      <c r="G164" t="str">
        <f>個人申込!AF47</f>
        <v>999:99.99</v>
      </c>
    </row>
    <row r="165" spans="1:7" x14ac:dyDescent="0.15">
      <c r="A165" t="str">
        <f>IF(個人申込!I48="","",個人申込!S48)</f>
        <v/>
      </c>
      <c r="B165" t="str">
        <f>個人申込!Z48</f>
        <v/>
      </c>
      <c r="C165" t="str">
        <f>個人申込!AC48</f>
        <v/>
      </c>
      <c r="D165" t="str">
        <f>個人申込!V48</f>
        <v/>
      </c>
      <c r="E165">
        <v>0</v>
      </c>
      <c r="F165">
        <v>0</v>
      </c>
      <c r="G165" t="str">
        <f>個人申込!AF48</f>
        <v>999:99.99</v>
      </c>
    </row>
    <row r="166" spans="1:7" x14ac:dyDescent="0.15">
      <c r="A166" t="str">
        <f>IF(個人申込!I49="","",個人申込!S49)</f>
        <v/>
      </c>
      <c r="B166" t="str">
        <f>個人申込!Z49</f>
        <v/>
      </c>
      <c r="C166" t="str">
        <f>個人申込!AC49</f>
        <v/>
      </c>
      <c r="D166" t="str">
        <f>個人申込!V49</f>
        <v/>
      </c>
      <c r="E166">
        <v>0</v>
      </c>
      <c r="F166">
        <v>0</v>
      </c>
      <c r="G166" t="str">
        <f>個人申込!AF49</f>
        <v>999:99.99</v>
      </c>
    </row>
    <row r="167" spans="1:7" x14ac:dyDescent="0.15">
      <c r="A167" t="str">
        <f>IF(個人申込!I50="","",個人申込!S50)</f>
        <v/>
      </c>
      <c r="B167" t="str">
        <f>個人申込!Z50</f>
        <v/>
      </c>
      <c r="C167" t="str">
        <f>個人申込!AC50</f>
        <v/>
      </c>
      <c r="D167" t="str">
        <f>個人申込!V50</f>
        <v/>
      </c>
      <c r="E167">
        <v>0</v>
      </c>
      <c r="F167">
        <v>0</v>
      </c>
      <c r="G167" t="str">
        <f>個人申込!AF50</f>
        <v>999:99.99</v>
      </c>
    </row>
    <row r="168" spans="1:7" x14ac:dyDescent="0.15">
      <c r="A168" t="str">
        <f>IF(個人申込!I51="","",個人申込!S51)</f>
        <v/>
      </c>
      <c r="B168" t="str">
        <f>個人申込!Z51</f>
        <v/>
      </c>
      <c r="C168" t="str">
        <f>個人申込!AC51</f>
        <v/>
      </c>
      <c r="D168" t="str">
        <f>個人申込!V51</f>
        <v/>
      </c>
      <c r="E168">
        <v>0</v>
      </c>
      <c r="F168">
        <v>0</v>
      </c>
      <c r="G168" t="str">
        <f>個人申込!AF51</f>
        <v>999:99.99</v>
      </c>
    </row>
    <row r="169" spans="1:7" x14ac:dyDescent="0.15">
      <c r="A169" t="str">
        <f>IF(個人申込!I52="","",個人申込!S52)</f>
        <v/>
      </c>
      <c r="B169" t="str">
        <f>個人申込!Z52</f>
        <v/>
      </c>
      <c r="C169" t="str">
        <f>個人申込!AC52</f>
        <v/>
      </c>
      <c r="D169" t="str">
        <f>個人申込!V52</f>
        <v/>
      </c>
      <c r="E169">
        <v>0</v>
      </c>
      <c r="F169">
        <v>0</v>
      </c>
      <c r="G169" t="str">
        <f>個人申込!AF52</f>
        <v>999:99.99</v>
      </c>
    </row>
    <row r="170" spans="1:7" x14ac:dyDescent="0.15">
      <c r="A170" t="str">
        <f>IF(個人申込!I53="","",個人申込!S53)</f>
        <v/>
      </c>
      <c r="B170" t="str">
        <f>個人申込!Z53</f>
        <v/>
      </c>
      <c r="C170" t="str">
        <f>個人申込!AC53</f>
        <v/>
      </c>
      <c r="D170" t="str">
        <f>個人申込!V53</f>
        <v/>
      </c>
      <c r="E170">
        <v>0</v>
      </c>
      <c r="F170">
        <v>0</v>
      </c>
      <c r="G170" t="str">
        <f>個人申込!AF53</f>
        <v>999:99.99</v>
      </c>
    </row>
    <row r="171" spans="1:7" x14ac:dyDescent="0.15">
      <c r="A171" t="str">
        <f>IF(個人申込!I54="","",個人申込!S54)</f>
        <v/>
      </c>
      <c r="B171" t="str">
        <f>個人申込!Z54</f>
        <v/>
      </c>
      <c r="C171" t="str">
        <f>個人申込!AC54</f>
        <v/>
      </c>
      <c r="D171" t="str">
        <f>個人申込!V54</f>
        <v/>
      </c>
      <c r="E171">
        <v>0</v>
      </c>
      <c r="F171">
        <v>0</v>
      </c>
      <c r="G171" t="str">
        <f>個人申込!AF54</f>
        <v>999:99.99</v>
      </c>
    </row>
    <row r="172" spans="1:7" x14ac:dyDescent="0.15">
      <c r="A172" t="str">
        <f>IF(個人申込!I55="","",個人申込!S55)</f>
        <v/>
      </c>
      <c r="B172" t="str">
        <f>個人申込!Z55</f>
        <v/>
      </c>
      <c r="C172" t="str">
        <f>個人申込!AC55</f>
        <v/>
      </c>
      <c r="D172" t="str">
        <f>個人申込!V55</f>
        <v/>
      </c>
      <c r="E172">
        <v>0</v>
      </c>
      <c r="F172">
        <v>0</v>
      </c>
      <c r="G172" t="str">
        <f>個人申込!AF55</f>
        <v>999:99.99</v>
      </c>
    </row>
    <row r="173" spans="1:7" x14ac:dyDescent="0.15">
      <c r="A173" t="str">
        <f>IF(個人申込!I56="","",個人申込!S56)</f>
        <v/>
      </c>
      <c r="B173" t="str">
        <f>個人申込!Z56</f>
        <v/>
      </c>
      <c r="C173" t="str">
        <f>個人申込!AC56</f>
        <v/>
      </c>
      <c r="D173" t="str">
        <f>個人申込!V56</f>
        <v/>
      </c>
      <c r="E173">
        <v>0</v>
      </c>
      <c r="F173">
        <v>0</v>
      </c>
      <c r="G173" t="str">
        <f>個人申込!AF56</f>
        <v>999:99.99</v>
      </c>
    </row>
    <row r="174" spans="1:7" x14ac:dyDescent="0.15">
      <c r="A174" t="str">
        <f>IF(個人申込!I57="","",個人申込!S57)</f>
        <v/>
      </c>
      <c r="B174" t="str">
        <f>個人申込!Z57</f>
        <v/>
      </c>
      <c r="C174" t="str">
        <f>個人申込!AC57</f>
        <v/>
      </c>
      <c r="D174" t="str">
        <f>個人申込!V57</f>
        <v/>
      </c>
      <c r="E174">
        <v>0</v>
      </c>
      <c r="F174">
        <v>0</v>
      </c>
      <c r="G174" t="str">
        <f>個人申込!AF57</f>
        <v>999:99.99</v>
      </c>
    </row>
    <row r="175" spans="1:7" x14ac:dyDescent="0.15">
      <c r="A175" t="str">
        <f>IF(個人申込!I58="","",個人申込!S58)</f>
        <v/>
      </c>
      <c r="B175" t="str">
        <f>個人申込!Z58</f>
        <v/>
      </c>
      <c r="C175" t="str">
        <f>個人申込!AC58</f>
        <v/>
      </c>
      <c r="D175" t="str">
        <f>個人申込!V58</f>
        <v/>
      </c>
      <c r="E175">
        <v>0</v>
      </c>
      <c r="F175">
        <v>0</v>
      </c>
      <c r="G175" t="str">
        <f>個人申込!AF58</f>
        <v>999:99.99</v>
      </c>
    </row>
    <row r="176" spans="1:7" x14ac:dyDescent="0.15">
      <c r="A176" t="str">
        <f>IF(個人申込!I59="","",個人申込!S59)</f>
        <v/>
      </c>
      <c r="B176" t="str">
        <f>個人申込!Z59</f>
        <v/>
      </c>
      <c r="C176" t="str">
        <f>個人申込!AC59</f>
        <v/>
      </c>
      <c r="D176" t="str">
        <f>個人申込!V59</f>
        <v/>
      </c>
      <c r="E176">
        <v>0</v>
      </c>
      <c r="F176">
        <v>0</v>
      </c>
      <c r="G176" t="str">
        <f>個人申込!AF59</f>
        <v>999:99.99</v>
      </c>
    </row>
    <row r="177" spans="1:7" x14ac:dyDescent="0.15">
      <c r="A177" t="str">
        <f>IF(個人申込!I60="","",個人申込!S60)</f>
        <v/>
      </c>
      <c r="B177" t="str">
        <f>個人申込!Z60</f>
        <v/>
      </c>
      <c r="C177" t="str">
        <f>個人申込!AC60</f>
        <v/>
      </c>
      <c r="D177" t="str">
        <f>個人申込!V60</f>
        <v/>
      </c>
      <c r="E177">
        <v>0</v>
      </c>
      <c r="F177">
        <v>0</v>
      </c>
      <c r="G177" t="str">
        <f>個人申込!AF60</f>
        <v>999:99.99</v>
      </c>
    </row>
    <row r="178" spans="1:7" x14ac:dyDescent="0.15">
      <c r="A178" t="str">
        <f>IF(個人申込!I61="","",個人申込!S61)</f>
        <v/>
      </c>
      <c r="B178" t="str">
        <f>個人申込!Z61</f>
        <v/>
      </c>
      <c r="C178" t="str">
        <f>個人申込!AC61</f>
        <v/>
      </c>
      <c r="D178" t="str">
        <f>個人申込!V61</f>
        <v/>
      </c>
      <c r="E178">
        <v>0</v>
      </c>
      <c r="F178">
        <v>0</v>
      </c>
      <c r="G178" t="str">
        <f>個人申込!AF61</f>
        <v>999:99.99</v>
      </c>
    </row>
    <row r="179" spans="1:7" x14ac:dyDescent="0.15">
      <c r="A179" t="str">
        <f>IF(個人申込!I62="","",個人申込!S62)</f>
        <v/>
      </c>
      <c r="B179" t="str">
        <f>個人申込!Z62</f>
        <v/>
      </c>
      <c r="C179" t="str">
        <f>個人申込!AC62</f>
        <v/>
      </c>
      <c r="D179" t="str">
        <f>個人申込!V62</f>
        <v/>
      </c>
      <c r="E179">
        <v>0</v>
      </c>
      <c r="F179">
        <v>0</v>
      </c>
      <c r="G179" t="str">
        <f>個人申込!AF62</f>
        <v>999:99.99</v>
      </c>
    </row>
    <row r="180" spans="1:7" x14ac:dyDescent="0.15">
      <c r="A180" t="str">
        <f>IF(個人申込!I63="","",個人申込!S63)</f>
        <v/>
      </c>
      <c r="B180" t="str">
        <f>個人申込!Z63</f>
        <v/>
      </c>
      <c r="C180" t="str">
        <f>個人申込!AC63</f>
        <v/>
      </c>
      <c r="D180" t="str">
        <f>個人申込!V63</f>
        <v/>
      </c>
      <c r="E180">
        <v>0</v>
      </c>
      <c r="F180">
        <v>0</v>
      </c>
      <c r="G180" t="str">
        <f>個人申込!AF63</f>
        <v>999:99.99</v>
      </c>
    </row>
    <row r="181" spans="1:7" x14ac:dyDescent="0.15">
      <c r="A181" t="str">
        <f>IF(個人申込!I64="","",個人申込!S64)</f>
        <v/>
      </c>
      <c r="B181" t="str">
        <f>個人申込!Z64</f>
        <v/>
      </c>
      <c r="C181" t="str">
        <f>個人申込!AC64</f>
        <v/>
      </c>
      <c r="D181" t="str">
        <f>個人申込!V64</f>
        <v/>
      </c>
      <c r="E181">
        <v>0</v>
      </c>
      <c r="F181">
        <v>0</v>
      </c>
      <c r="G181" t="str">
        <f>個人申込!AF64</f>
        <v>999:99.99</v>
      </c>
    </row>
    <row r="182" spans="1:7" x14ac:dyDescent="0.15">
      <c r="A182" t="str">
        <f>IF(個人申込!I65="","",個人申込!S65)</f>
        <v/>
      </c>
      <c r="B182" t="str">
        <f>個人申込!Z65</f>
        <v/>
      </c>
      <c r="C182" t="str">
        <f>個人申込!AC65</f>
        <v/>
      </c>
      <c r="D182" t="str">
        <f>個人申込!V65</f>
        <v/>
      </c>
      <c r="E182">
        <v>0</v>
      </c>
      <c r="F182">
        <v>0</v>
      </c>
      <c r="G182" t="str">
        <f>個人申込!AF65</f>
        <v>999:99.99</v>
      </c>
    </row>
    <row r="183" spans="1:7" x14ac:dyDescent="0.15">
      <c r="A183" s="38" t="str">
        <f>IF(個人申込!I66="","",個人申込!S66)</f>
        <v/>
      </c>
      <c r="B183" s="38" t="str">
        <f>個人申込!Z66</f>
        <v/>
      </c>
      <c r="C183" s="38" t="str">
        <f>個人申込!AC66</f>
        <v/>
      </c>
      <c r="D183" s="38" t="str">
        <f>個人申込!V66</f>
        <v/>
      </c>
      <c r="E183" s="38">
        <v>0</v>
      </c>
      <c r="F183" s="38">
        <v>0</v>
      </c>
      <c r="G183" s="38" t="str">
        <f>個人申込!AF66</f>
        <v>999:99.99</v>
      </c>
    </row>
    <row r="185" spans="1:7" x14ac:dyDescent="0.15">
      <c r="A185" s="38"/>
      <c r="B185" s="38"/>
      <c r="C185" s="38"/>
      <c r="D185" s="38"/>
      <c r="E185" s="38"/>
      <c r="F185" s="38"/>
      <c r="G185" s="38"/>
    </row>
    <row r="186" spans="1:7" x14ac:dyDescent="0.15">
      <c r="A186" t="str">
        <f>IF(個人申込!I69="","",個人申込!S69)</f>
        <v/>
      </c>
      <c r="B186" t="str">
        <f>個人申込!Z69</f>
        <v/>
      </c>
      <c r="C186" t="str">
        <f>個人申込!AC69</f>
        <v/>
      </c>
      <c r="D186" t="str">
        <f>個人申込!V69</f>
        <v/>
      </c>
      <c r="E186">
        <v>0</v>
      </c>
      <c r="F186">
        <v>5</v>
      </c>
      <c r="G186" t="str">
        <f>個人申込!AF69</f>
        <v>999:99.99</v>
      </c>
    </row>
    <row r="187" spans="1:7" x14ac:dyDescent="0.15">
      <c r="A187" t="str">
        <f>IF(個人申込!I70="","",個人申込!S70)</f>
        <v/>
      </c>
      <c r="B187" t="str">
        <f>個人申込!Z70</f>
        <v/>
      </c>
      <c r="C187" t="str">
        <f>個人申込!AC70</f>
        <v/>
      </c>
      <c r="D187" t="str">
        <f>個人申込!V70</f>
        <v/>
      </c>
      <c r="E187">
        <v>0</v>
      </c>
      <c r="F187">
        <v>5</v>
      </c>
      <c r="G187" t="str">
        <f>個人申込!AF70</f>
        <v>999:99.99</v>
      </c>
    </row>
    <row r="188" spans="1:7" x14ac:dyDescent="0.15">
      <c r="A188" t="str">
        <f>IF(個人申込!I71="","",個人申込!S71)</f>
        <v/>
      </c>
      <c r="B188" t="str">
        <f>個人申込!Z71</f>
        <v/>
      </c>
      <c r="C188" t="str">
        <f>個人申込!AC71</f>
        <v/>
      </c>
      <c r="D188" t="str">
        <f>個人申込!V71</f>
        <v/>
      </c>
      <c r="E188">
        <v>0</v>
      </c>
      <c r="F188">
        <v>5</v>
      </c>
      <c r="G188" t="str">
        <f>個人申込!AF71</f>
        <v>999:99.99</v>
      </c>
    </row>
    <row r="189" spans="1:7" x14ac:dyDescent="0.15">
      <c r="A189" t="str">
        <f>IF(個人申込!I72="","",個人申込!S72)</f>
        <v/>
      </c>
      <c r="B189" t="str">
        <f>個人申込!Z72</f>
        <v/>
      </c>
      <c r="C189" t="str">
        <f>個人申込!AC72</f>
        <v/>
      </c>
      <c r="D189" t="str">
        <f>個人申込!V72</f>
        <v/>
      </c>
      <c r="E189">
        <v>0</v>
      </c>
      <c r="F189">
        <v>5</v>
      </c>
      <c r="G189" t="str">
        <f>個人申込!AF72</f>
        <v>999:99.99</v>
      </c>
    </row>
    <row r="190" spans="1:7" x14ac:dyDescent="0.15">
      <c r="A190" t="str">
        <f>IF(個人申込!I73="","",個人申込!S73)</f>
        <v/>
      </c>
      <c r="B190" t="str">
        <f>個人申込!Z73</f>
        <v/>
      </c>
      <c r="C190" t="str">
        <f>個人申込!AC73</f>
        <v/>
      </c>
      <c r="D190" t="str">
        <f>個人申込!V73</f>
        <v/>
      </c>
      <c r="E190">
        <v>0</v>
      </c>
      <c r="F190">
        <v>5</v>
      </c>
      <c r="G190" t="str">
        <f>個人申込!AF73</f>
        <v>999:99.99</v>
      </c>
    </row>
    <row r="191" spans="1:7" x14ac:dyDescent="0.15">
      <c r="A191" t="str">
        <f>IF(個人申込!I74="","",個人申込!S74)</f>
        <v/>
      </c>
      <c r="B191" t="str">
        <f>個人申込!Z74</f>
        <v/>
      </c>
      <c r="C191" t="str">
        <f>個人申込!AC74</f>
        <v/>
      </c>
      <c r="D191" t="str">
        <f>個人申込!V74</f>
        <v/>
      </c>
      <c r="E191">
        <v>0</v>
      </c>
      <c r="F191">
        <v>5</v>
      </c>
      <c r="G191" t="str">
        <f>個人申込!AF74</f>
        <v>999:99.99</v>
      </c>
    </row>
    <row r="192" spans="1:7" x14ac:dyDescent="0.15">
      <c r="A192" t="str">
        <f>IF(個人申込!I75="","",個人申込!S75)</f>
        <v/>
      </c>
      <c r="B192" t="str">
        <f>個人申込!Z75</f>
        <v/>
      </c>
      <c r="C192" t="str">
        <f>個人申込!AC75</f>
        <v/>
      </c>
      <c r="D192" t="str">
        <f>個人申込!V75</f>
        <v/>
      </c>
      <c r="E192">
        <v>0</v>
      </c>
      <c r="F192">
        <v>5</v>
      </c>
      <c r="G192" t="str">
        <f>個人申込!AF75</f>
        <v>999:99.99</v>
      </c>
    </row>
    <row r="193" spans="1:7" x14ac:dyDescent="0.15">
      <c r="A193" t="str">
        <f>IF(個人申込!I76="","",個人申込!S76)</f>
        <v/>
      </c>
      <c r="B193" t="str">
        <f>個人申込!Z76</f>
        <v/>
      </c>
      <c r="C193" t="str">
        <f>個人申込!AC76</f>
        <v/>
      </c>
      <c r="D193" t="str">
        <f>個人申込!V76</f>
        <v/>
      </c>
      <c r="E193">
        <v>0</v>
      </c>
      <c r="F193">
        <v>5</v>
      </c>
      <c r="G193" t="str">
        <f>個人申込!AF76</f>
        <v>999:99.99</v>
      </c>
    </row>
    <row r="194" spans="1:7" x14ac:dyDescent="0.15">
      <c r="A194" t="str">
        <f>IF(個人申込!I77="","",個人申込!S77)</f>
        <v/>
      </c>
      <c r="B194" t="str">
        <f>個人申込!Z77</f>
        <v/>
      </c>
      <c r="C194" t="str">
        <f>個人申込!AC77</f>
        <v/>
      </c>
      <c r="D194" t="str">
        <f>個人申込!V77</f>
        <v/>
      </c>
      <c r="E194">
        <v>0</v>
      </c>
      <c r="F194">
        <v>5</v>
      </c>
      <c r="G194" t="str">
        <f>個人申込!AF77</f>
        <v>999:99.99</v>
      </c>
    </row>
    <row r="195" spans="1:7" x14ac:dyDescent="0.15">
      <c r="A195" t="str">
        <f>IF(個人申込!I78="","",個人申込!S78)</f>
        <v/>
      </c>
      <c r="B195" t="str">
        <f>個人申込!Z78</f>
        <v/>
      </c>
      <c r="C195" t="str">
        <f>個人申込!AC78</f>
        <v/>
      </c>
      <c r="D195" t="str">
        <f>個人申込!V78</f>
        <v/>
      </c>
      <c r="E195">
        <v>0</v>
      </c>
      <c r="F195">
        <v>5</v>
      </c>
      <c r="G195" t="str">
        <f>個人申込!AF78</f>
        <v>999:99.99</v>
      </c>
    </row>
    <row r="196" spans="1:7" x14ac:dyDescent="0.15">
      <c r="A196" t="str">
        <f>IF(個人申込!I79="","",個人申込!S79)</f>
        <v/>
      </c>
      <c r="B196" t="str">
        <f>個人申込!Z79</f>
        <v/>
      </c>
      <c r="C196" t="str">
        <f>個人申込!AC79</f>
        <v/>
      </c>
      <c r="D196" t="str">
        <f>個人申込!V79</f>
        <v/>
      </c>
      <c r="E196">
        <v>0</v>
      </c>
      <c r="F196">
        <v>5</v>
      </c>
      <c r="G196" t="str">
        <f>個人申込!AF79</f>
        <v>999:99.99</v>
      </c>
    </row>
    <row r="197" spans="1:7" x14ac:dyDescent="0.15">
      <c r="A197" t="str">
        <f>IF(個人申込!I80="","",個人申込!S80)</f>
        <v/>
      </c>
      <c r="B197" t="str">
        <f>個人申込!Z80</f>
        <v/>
      </c>
      <c r="C197" t="str">
        <f>個人申込!AC80</f>
        <v/>
      </c>
      <c r="D197" t="str">
        <f>個人申込!V80</f>
        <v/>
      </c>
      <c r="E197">
        <v>0</v>
      </c>
      <c r="F197">
        <v>5</v>
      </c>
      <c r="G197" t="str">
        <f>個人申込!AF80</f>
        <v>999:99.99</v>
      </c>
    </row>
    <row r="198" spans="1:7" x14ac:dyDescent="0.15">
      <c r="A198" t="str">
        <f>IF(個人申込!I81="","",個人申込!S81)</f>
        <v/>
      </c>
      <c r="B198" t="str">
        <f>個人申込!Z81</f>
        <v/>
      </c>
      <c r="C198" t="str">
        <f>個人申込!AC81</f>
        <v/>
      </c>
      <c r="D198" t="str">
        <f>個人申込!V81</f>
        <v/>
      </c>
      <c r="E198">
        <v>0</v>
      </c>
      <c r="F198">
        <v>5</v>
      </c>
      <c r="G198" t="str">
        <f>個人申込!AF81</f>
        <v>999:99.99</v>
      </c>
    </row>
    <row r="199" spans="1:7" x14ac:dyDescent="0.15">
      <c r="A199" t="str">
        <f>IF(個人申込!I82="","",個人申込!S82)</f>
        <v/>
      </c>
      <c r="B199" t="str">
        <f>個人申込!Z82</f>
        <v/>
      </c>
      <c r="C199" t="str">
        <f>個人申込!AC82</f>
        <v/>
      </c>
      <c r="D199" t="str">
        <f>個人申込!V82</f>
        <v/>
      </c>
      <c r="E199">
        <v>0</v>
      </c>
      <c r="F199">
        <v>5</v>
      </c>
      <c r="G199" t="str">
        <f>個人申込!AF82</f>
        <v>999:99.99</v>
      </c>
    </row>
    <row r="200" spans="1:7" x14ac:dyDescent="0.15">
      <c r="A200" t="str">
        <f>IF(個人申込!I83="","",個人申込!S83)</f>
        <v/>
      </c>
      <c r="B200" t="str">
        <f>個人申込!Z83</f>
        <v/>
      </c>
      <c r="C200" t="str">
        <f>個人申込!AC83</f>
        <v/>
      </c>
      <c r="D200" t="str">
        <f>個人申込!V83</f>
        <v/>
      </c>
      <c r="E200">
        <v>0</v>
      </c>
      <c r="F200">
        <v>5</v>
      </c>
      <c r="G200" t="str">
        <f>個人申込!AF83</f>
        <v>999:99.99</v>
      </c>
    </row>
    <row r="201" spans="1:7" x14ac:dyDescent="0.15">
      <c r="A201" t="str">
        <f>IF(個人申込!I84="","",個人申込!S84)</f>
        <v/>
      </c>
      <c r="B201" t="str">
        <f>個人申込!Z84</f>
        <v/>
      </c>
      <c r="C201" t="str">
        <f>個人申込!AC84</f>
        <v/>
      </c>
      <c r="D201" t="str">
        <f>個人申込!V84</f>
        <v/>
      </c>
      <c r="E201">
        <v>0</v>
      </c>
      <c r="F201">
        <v>5</v>
      </c>
      <c r="G201" t="str">
        <f>個人申込!AF84</f>
        <v>999:99.99</v>
      </c>
    </row>
    <row r="202" spans="1:7" x14ac:dyDescent="0.15">
      <c r="A202" t="str">
        <f>IF(個人申込!I85="","",個人申込!S85)</f>
        <v/>
      </c>
      <c r="B202" t="str">
        <f>個人申込!Z85</f>
        <v/>
      </c>
      <c r="C202" t="str">
        <f>個人申込!AC85</f>
        <v/>
      </c>
      <c r="D202" t="str">
        <f>個人申込!V85</f>
        <v/>
      </c>
      <c r="E202">
        <v>0</v>
      </c>
      <c r="F202">
        <v>5</v>
      </c>
      <c r="G202" t="str">
        <f>個人申込!AF85</f>
        <v>999:99.99</v>
      </c>
    </row>
    <row r="203" spans="1:7" x14ac:dyDescent="0.15">
      <c r="A203" t="str">
        <f>IF(個人申込!I86="","",個人申込!S86)</f>
        <v/>
      </c>
      <c r="B203" t="str">
        <f>個人申込!Z86</f>
        <v/>
      </c>
      <c r="C203" t="str">
        <f>個人申込!AC86</f>
        <v/>
      </c>
      <c r="D203" t="str">
        <f>個人申込!V86</f>
        <v/>
      </c>
      <c r="E203">
        <v>0</v>
      </c>
      <c r="F203">
        <v>5</v>
      </c>
      <c r="G203" t="str">
        <f>個人申込!AF86</f>
        <v>999:99.99</v>
      </c>
    </row>
    <row r="204" spans="1:7" x14ac:dyDescent="0.15">
      <c r="A204" t="str">
        <f>IF(個人申込!I87="","",個人申込!S87)</f>
        <v/>
      </c>
      <c r="B204" t="str">
        <f>個人申込!Z87</f>
        <v/>
      </c>
      <c r="C204" t="str">
        <f>個人申込!AC87</f>
        <v/>
      </c>
      <c r="D204" t="str">
        <f>個人申込!V87</f>
        <v/>
      </c>
      <c r="E204">
        <v>0</v>
      </c>
      <c r="F204">
        <v>5</v>
      </c>
      <c r="G204" t="str">
        <f>個人申込!AF87</f>
        <v>999:99.99</v>
      </c>
    </row>
    <row r="205" spans="1:7" x14ac:dyDescent="0.15">
      <c r="A205" t="str">
        <f>IF(個人申込!I88="","",個人申込!S88)</f>
        <v/>
      </c>
      <c r="B205" t="str">
        <f>個人申込!Z88</f>
        <v/>
      </c>
      <c r="C205" t="str">
        <f>個人申込!AC88</f>
        <v/>
      </c>
      <c r="D205" t="str">
        <f>個人申込!V88</f>
        <v/>
      </c>
      <c r="E205">
        <v>0</v>
      </c>
      <c r="F205">
        <v>5</v>
      </c>
      <c r="G205" t="str">
        <f>個人申込!AF88</f>
        <v>999:99.99</v>
      </c>
    </row>
    <row r="206" spans="1:7" x14ac:dyDescent="0.15">
      <c r="A206" t="str">
        <f>IF(個人申込!I89="","",個人申込!S89)</f>
        <v/>
      </c>
      <c r="B206" t="str">
        <f>個人申込!Z89</f>
        <v/>
      </c>
      <c r="C206" t="str">
        <f>個人申込!AC89</f>
        <v/>
      </c>
      <c r="D206" t="str">
        <f>個人申込!V89</f>
        <v/>
      </c>
      <c r="E206">
        <v>0</v>
      </c>
      <c r="F206">
        <v>5</v>
      </c>
      <c r="G206" t="str">
        <f>個人申込!AF89</f>
        <v>999:99.99</v>
      </c>
    </row>
    <row r="207" spans="1:7" x14ac:dyDescent="0.15">
      <c r="A207" t="str">
        <f>IF(個人申込!I90="","",個人申込!S90)</f>
        <v/>
      </c>
      <c r="B207" t="str">
        <f>個人申込!Z90</f>
        <v/>
      </c>
      <c r="C207" t="str">
        <f>個人申込!AC90</f>
        <v/>
      </c>
      <c r="D207" t="str">
        <f>個人申込!V90</f>
        <v/>
      </c>
      <c r="E207">
        <v>0</v>
      </c>
      <c r="F207">
        <v>5</v>
      </c>
      <c r="G207" t="str">
        <f>個人申込!AF90</f>
        <v>999:99.99</v>
      </c>
    </row>
    <row r="208" spans="1:7" x14ac:dyDescent="0.15">
      <c r="A208" t="str">
        <f>IF(個人申込!I91="","",個人申込!S91)</f>
        <v/>
      </c>
      <c r="B208" t="str">
        <f>個人申込!Z91</f>
        <v/>
      </c>
      <c r="C208" t="str">
        <f>個人申込!AC91</f>
        <v/>
      </c>
      <c r="D208" t="str">
        <f>個人申込!V91</f>
        <v/>
      </c>
      <c r="E208">
        <v>0</v>
      </c>
      <c r="F208">
        <v>5</v>
      </c>
      <c r="G208" t="str">
        <f>個人申込!AF91</f>
        <v>999:99.99</v>
      </c>
    </row>
    <row r="209" spans="1:7" x14ac:dyDescent="0.15">
      <c r="A209" t="str">
        <f>IF(個人申込!I92="","",個人申込!S92)</f>
        <v/>
      </c>
      <c r="B209" t="str">
        <f>個人申込!Z92</f>
        <v/>
      </c>
      <c r="C209" t="str">
        <f>個人申込!AC92</f>
        <v/>
      </c>
      <c r="D209" t="str">
        <f>個人申込!V92</f>
        <v/>
      </c>
      <c r="E209">
        <v>0</v>
      </c>
      <c r="F209">
        <v>5</v>
      </c>
      <c r="G209" t="str">
        <f>個人申込!AF92</f>
        <v>999:99.99</v>
      </c>
    </row>
    <row r="210" spans="1:7" x14ac:dyDescent="0.15">
      <c r="A210" t="str">
        <f>IF(個人申込!I93="","",個人申込!S93)</f>
        <v/>
      </c>
      <c r="B210" t="str">
        <f>個人申込!Z93</f>
        <v/>
      </c>
      <c r="C210" t="str">
        <f>個人申込!AC93</f>
        <v/>
      </c>
      <c r="D210" t="str">
        <f>個人申込!V93</f>
        <v/>
      </c>
      <c r="E210">
        <v>0</v>
      </c>
      <c r="F210">
        <v>5</v>
      </c>
      <c r="G210" t="str">
        <f>個人申込!AF93</f>
        <v>999:99.99</v>
      </c>
    </row>
    <row r="211" spans="1:7" x14ac:dyDescent="0.15">
      <c r="A211" t="str">
        <f>IF(個人申込!I94="","",個人申込!S94)</f>
        <v/>
      </c>
      <c r="B211" t="str">
        <f>個人申込!Z94</f>
        <v/>
      </c>
      <c r="C211" t="str">
        <f>個人申込!AC94</f>
        <v/>
      </c>
      <c r="D211" t="str">
        <f>個人申込!V94</f>
        <v/>
      </c>
      <c r="E211">
        <v>0</v>
      </c>
      <c r="F211">
        <v>5</v>
      </c>
      <c r="G211" t="str">
        <f>個人申込!AF94</f>
        <v>999:99.99</v>
      </c>
    </row>
    <row r="212" spans="1:7" x14ac:dyDescent="0.15">
      <c r="A212" t="str">
        <f>IF(個人申込!I95="","",個人申込!S95)</f>
        <v/>
      </c>
      <c r="B212" t="str">
        <f>個人申込!Z95</f>
        <v/>
      </c>
      <c r="C212" t="str">
        <f>個人申込!AC95</f>
        <v/>
      </c>
      <c r="D212" t="str">
        <f>個人申込!V95</f>
        <v/>
      </c>
      <c r="E212">
        <v>0</v>
      </c>
      <c r="F212">
        <v>5</v>
      </c>
      <c r="G212" t="str">
        <f>個人申込!AF95</f>
        <v>999:99.99</v>
      </c>
    </row>
    <row r="213" spans="1:7" x14ac:dyDescent="0.15">
      <c r="A213" t="str">
        <f>IF(個人申込!I96="","",個人申込!S96)</f>
        <v/>
      </c>
      <c r="B213" t="str">
        <f>個人申込!Z96</f>
        <v/>
      </c>
      <c r="C213" t="str">
        <f>個人申込!AC96</f>
        <v/>
      </c>
      <c r="D213" t="str">
        <f>個人申込!V96</f>
        <v/>
      </c>
      <c r="E213">
        <v>0</v>
      </c>
      <c r="F213">
        <v>5</v>
      </c>
      <c r="G213" t="str">
        <f>個人申込!AF96</f>
        <v>999:99.99</v>
      </c>
    </row>
    <row r="214" spans="1:7" x14ac:dyDescent="0.15">
      <c r="A214" t="str">
        <f>IF(個人申込!I97="","",個人申込!S97)</f>
        <v/>
      </c>
      <c r="B214" t="str">
        <f>個人申込!Z97</f>
        <v/>
      </c>
      <c r="C214" t="str">
        <f>個人申込!AC97</f>
        <v/>
      </c>
      <c r="D214" t="str">
        <f>個人申込!V97</f>
        <v/>
      </c>
      <c r="E214">
        <v>0</v>
      </c>
      <c r="F214">
        <v>5</v>
      </c>
      <c r="G214" t="str">
        <f>個人申込!AF97</f>
        <v>999:99.99</v>
      </c>
    </row>
    <row r="215" spans="1:7" x14ac:dyDescent="0.15">
      <c r="A215" t="str">
        <f>IF(個人申込!I98="","",個人申込!S98)</f>
        <v/>
      </c>
      <c r="B215" t="str">
        <f>個人申込!Z98</f>
        <v/>
      </c>
      <c r="C215" t="str">
        <f>個人申込!AC98</f>
        <v/>
      </c>
      <c r="D215" t="str">
        <f>個人申込!V98</f>
        <v/>
      </c>
      <c r="E215">
        <v>0</v>
      </c>
      <c r="F215">
        <v>5</v>
      </c>
      <c r="G215" t="str">
        <f>個人申込!AF98</f>
        <v>999:99.99</v>
      </c>
    </row>
    <row r="216" spans="1:7" x14ac:dyDescent="0.15">
      <c r="A216" t="str">
        <f>IF(個人申込!I99="","",個人申込!S99)</f>
        <v/>
      </c>
      <c r="B216" t="str">
        <f>個人申込!Z99</f>
        <v/>
      </c>
      <c r="C216" t="str">
        <f>個人申込!AC99</f>
        <v/>
      </c>
      <c r="D216" t="str">
        <f>個人申込!V99</f>
        <v/>
      </c>
      <c r="E216">
        <v>0</v>
      </c>
      <c r="F216">
        <v>5</v>
      </c>
      <c r="G216" t="str">
        <f>個人申込!AF99</f>
        <v>999:99.99</v>
      </c>
    </row>
    <row r="217" spans="1:7" x14ac:dyDescent="0.15">
      <c r="A217" t="str">
        <f>IF(個人申込!I100="","",個人申込!S100)</f>
        <v/>
      </c>
      <c r="B217" t="str">
        <f>個人申込!Z100</f>
        <v/>
      </c>
      <c r="C217" t="str">
        <f>個人申込!AC100</f>
        <v/>
      </c>
      <c r="D217" t="str">
        <f>個人申込!V100</f>
        <v/>
      </c>
      <c r="E217">
        <v>0</v>
      </c>
      <c r="F217">
        <v>5</v>
      </c>
      <c r="G217" t="str">
        <f>個人申込!AF100</f>
        <v>999:99.99</v>
      </c>
    </row>
    <row r="218" spans="1:7" x14ac:dyDescent="0.15">
      <c r="A218" t="str">
        <f>IF(個人申込!I101="","",個人申込!S101)</f>
        <v/>
      </c>
      <c r="B218" t="str">
        <f>個人申込!Z101</f>
        <v/>
      </c>
      <c r="C218" t="str">
        <f>個人申込!AC101</f>
        <v/>
      </c>
      <c r="D218" t="str">
        <f>個人申込!V101</f>
        <v/>
      </c>
      <c r="E218">
        <v>0</v>
      </c>
      <c r="F218">
        <v>5</v>
      </c>
      <c r="G218" t="str">
        <f>個人申込!AF101</f>
        <v>999:99.99</v>
      </c>
    </row>
    <row r="219" spans="1:7" x14ac:dyDescent="0.15">
      <c r="A219" t="str">
        <f>IF(個人申込!I102="","",個人申込!S102)</f>
        <v/>
      </c>
      <c r="B219" t="str">
        <f>個人申込!Z102</f>
        <v/>
      </c>
      <c r="C219" t="str">
        <f>個人申込!AC102</f>
        <v/>
      </c>
      <c r="D219" t="str">
        <f>個人申込!V102</f>
        <v/>
      </c>
      <c r="E219">
        <v>0</v>
      </c>
      <c r="F219">
        <v>5</v>
      </c>
      <c r="G219" t="str">
        <f>個人申込!AF102</f>
        <v>999:99.99</v>
      </c>
    </row>
    <row r="220" spans="1:7" x14ac:dyDescent="0.15">
      <c r="A220" t="str">
        <f>IF(個人申込!I103="","",個人申込!S103)</f>
        <v/>
      </c>
      <c r="B220" t="str">
        <f>個人申込!Z103</f>
        <v/>
      </c>
      <c r="C220" t="str">
        <f>個人申込!AC103</f>
        <v/>
      </c>
      <c r="D220" t="str">
        <f>個人申込!V103</f>
        <v/>
      </c>
      <c r="E220">
        <v>0</v>
      </c>
      <c r="F220">
        <v>5</v>
      </c>
      <c r="G220" t="str">
        <f>個人申込!AF103</f>
        <v>999:99.99</v>
      </c>
    </row>
    <row r="221" spans="1:7" x14ac:dyDescent="0.15">
      <c r="A221" t="str">
        <f>IF(個人申込!I104="","",個人申込!S104)</f>
        <v/>
      </c>
      <c r="B221" t="str">
        <f>個人申込!Z104</f>
        <v/>
      </c>
      <c r="C221" t="str">
        <f>個人申込!AC104</f>
        <v/>
      </c>
      <c r="D221" t="str">
        <f>個人申込!V104</f>
        <v/>
      </c>
      <c r="E221">
        <v>0</v>
      </c>
      <c r="F221">
        <v>5</v>
      </c>
      <c r="G221" t="str">
        <f>個人申込!AF104</f>
        <v>999:99.99</v>
      </c>
    </row>
    <row r="222" spans="1:7" x14ac:dyDescent="0.15">
      <c r="A222" t="str">
        <f>IF(個人申込!I105="","",個人申込!S105)</f>
        <v/>
      </c>
      <c r="B222" t="str">
        <f>個人申込!Z105</f>
        <v/>
      </c>
      <c r="C222" t="str">
        <f>個人申込!AC105</f>
        <v/>
      </c>
      <c r="D222" t="str">
        <f>個人申込!V105</f>
        <v/>
      </c>
      <c r="E222">
        <v>0</v>
      </c>
      <c r="F222">
        <v>5</v>
      </c>
      <c r="G222" t="str">
        <f>個人申込!AF105</f>
        <v>999:99.99</v>
      </c>
    </row>
    <row r="223" spans="1:7" x14ac:dyDescent="0.15">
      <c r="A223" t="str">
        <f>IF(個人申込!I106="","",個人申込!S106)</f>
        <v/>
      </c>
      <c r="B223" t="str">
        <f>個人申込!Z106</f>
        <v/>
      </c>
      <c r="C223" t="str">
        <f>個人申込!AC106</f>
        <v/>
      </c>
      <c r="D223" t="str">
        <f>個人申込!V106</f>
        <v/>
      </c>
      <c r="E223">
        <v>0</v>
      </c>
      <c r="F223">
        <v>5</v>
      </c>
      <c r="G223" t="str">
        <f>個人申込!AF106</f>
        <v>999:99.99</v>
      </c>
    </row>
    <row r="224" spans="1:7" x14ac:dyDescent="0.15">
      <c r="A224" t="str">
        <f>IF(個人申込!I107="","",個人申込!S107)</f>
        <v/>
      </c>
      <c r="B224" t="str">
        <f>個人申込!Z107</f>
        <v/>
      </c>
      <c r="C224" t="str">
        <f>個人申込!AC107</f>
        <v/>
      </c>
      <c r="D224" t="str">
        <f>個人申込!V107</f>
        <v/>
      </c>
      <c r="E224">
        <v>0</v>
      </c>
      <c r="F224">
        <v>5</v>
      </c>
      <c r="G224" t="str">
        <f>個人申込!AF107</f>
        <v>999:99.99</v>
      </c>
    </row>
    <row r="225" spans="1:7" x14ac:dyDescent="0.15">
      <c r="A225" t="str">
        <f>IF(個人申込!I108="","",個人申込!S108)</f>
        <v/>
      </c>
      <c r="B225" t="str">
        <f>個人申込!Z108</f>
        <v/>
      </c>
      <c r="C225" t="str">
        <f>個人申込!AC108</f>
        <v/>
      </c>
      <c r="D225" t="str">
        <f>個人申込!V108</f>
        <v/>
      </c>
      <c r="E225">
        <v>0</v>
      </c>
      <c r="F225">
        <v>5</v>
      </c>
      <c r="G225" t="str">
        <f>個人申込!AF108</f>
        <v>999:99.99</v>
      </c>
    </row>
    <row r="226" spans="1:7" x14ac:dyDescent="0.15">
      <c r="A226" t="str">
        <f>IF(個人申込!I109="","",個人申込!S109)</f>
        <v/>
      </c>
      <c r="B226" t="str">
        <f>個人申込!Z109</f>
        <v/>
      </c>
      <c r="C226" t="str">
        <f>個人申込!AC109</f>
        <v/>
      </c>
      <c r="D226" t="str">
        <f>個人申込!V109</f>
        <v/>
      </c>
      <c r="E226">
        <v>0</v>
      </c>
      <c r="F226">
        <v>5</v>
      </c>
      <c r="G226" t="str">
        <f>個人申込!AF109</f>
        <v>999:99.99</v>
      </c>
    </row>
    <row r="227" spans="1:7" x14ac:dyDescent="0.15">
      <c r="A227" t="str">
        <f>IF(個人申込!I110="","",個人申込!S110)</f>
        <v/>
      </c>
      <c r="B227" t="str">
        <f>個人申込!Z110</f>
        <v/>
      </c>
      <c r="C227" t="str">
        <f>個人申込!AC110</f>
        <v/>
      </c>
      <c r="D227" t="str">
        <f>個人申込!V110</f>
        <v/>
      </c>
      <c r="E227">
        <v>0</v>
      </c>
      <c r="F227">
        <v>5</v>
      </c>
      <c r="G227" t="str">
        <f>個人申込!AF110</f>
        <v>999:99.99</v>
      </c>
    </row>
    <row r="228" spans="1:7" x14ac:dyDescent="0.15">
      <c r="A228" t="str">
        <f>IF(個人申込!I111="","",個人申込!S111)</f>
        <v/>
      </c>
      <c r="B228" t="str">
        <f>個人申込!Z111</f>
        <v/>
      </c>
      <c r="C228" t="str">
        <f>個人申込!AC111</f>
        <v/>
      </c>
      <c r="D228" t="str">
        <f>個人申込!V111</f>
        <v/>
      </c>
      <c r="E228">
        <v>0</v>
      </c>
      <c r="F228">
        <v>5</v>
      </c>
      <c r="G228" t="str">
        <f>個人申込!AF111</f>
        <v>999:99.99</v>
      </c>
    </row>
    <row r="229" spans="1:7" x14ac:dyDescent="0.15">
      <c r="A229" t="str">
        <f>IF(個人申込!I112="","",個人申込!S112)</f>
        <v/>
      </c>
      <c r="B229" t="str">
        <f>個人申込!Z112</f>
        <v/>
      </c>
      <c r="C229" t="str">
        <f>個人申込!AC112</f>
        <v/>
      </c>
      <c r="D229" t="str">
        <f>個人申込!V112</f>
        <v/>
      </c>
      <c r="E229">
        <v>0</v>
      </c>
      <c r="F229">
        <v>5</v>
      </c>
      <c r="G229" t="str">
        <f>個人申込!AF112</f>
        <v>999:99.99</v>
      </c>
    </row>
    <row r="230" spans="1:7" x14ac:dyDescent="0.15">
      <c r="A230" t="str">
        <f>IF(個人申込!I113="","",個人申込!S113)</f>
        <v/>
      </c>
      <c r="B230" t="str">
        <f>個人申込!Z113</f>
        <v/>
      </c>
      <c r="C230" t="str">
        <f>個人申込!AC113</f>
        <v/>
      </c>
      <c r="D230" t="str">
        <f>個人申込!V113</f>
        <v/>
      </c>
      <c r="E230">
        <v>0</v>
      </c>
      <c r="F230">
        <v>5</v>
      </c>
      <c r="G230" t="str">
        <f>個人申込!AF113</f>
        <v>999:99.99</v>
      </c>
    </row>
    <row r="231" spans="1:7" x14ac:dyDescent="0.15">
      <c r="A231" t="str">
        <f>IF(個人申込!I114="","",個人申込!S114)</f>
        <v/>
      </c>
      <c r="B231" t="str">
        <f>個人申込!Z114</f>
        <v/>
      </c>
      <c r="C231" t="str">
        <f>個人申込!AC114</f>
        <v/>
      </c>
      <c r="D231" t="str">
        <f>個人申込!V114</f>
        <v/>
      </c>
      <c r="E231">
        <v>0</v>
      </c>
      <c r="F231">
        <v>5</v>
      </c>
      <c r="G231" t="str">
        <f>個人申込!AF114</f>
        <v>999:99.99</v>
      </c>
    </row>
    <row r="232" spans="1:7" x14ac:dyDescent="0.15">
      <c r="A232" t="str">
        <f>IF(個人申込!I115="","",個人申込!S115)</f>
        <v/>
      </c>
      <c r="B232" t="str">
        <f>個人申込!Z115</f>
        <v/>
      </c>
      <c r="C232" t="str">
        <f>個人申込!AC115</f>
        <v/>
      </c>
      <c r="D232" t="str">
        <f>個人申込!V115</f>
        <v/>
      </c>
      <c r="E232">
        <v>0</v>
      </c>
      <c r="F232">
        <v>5</v>
      </c>
      <c r="G232" t="str">
        <f>個人申込!AF115</f>
        <v>999:99.99</v>
      </c>
    </row>
    <row r="233" spans="1:7" x14ac:dyDescent="0.15">
      <c r="A233" t="str">
        <f>IF(個人申込!I116="","",個人申込!S116)</f>
        <v/>
      </c>
      <c r="B233" t="str">
        <f>個人申込!Z116</f>
        <v/>
      </c>
      <c r="C233" t="str">
        <f>個人申込!AC116</f>
        <v/>
      </c>
      <c r="D233" t="str">
        <f>個人申込!V116</f>
        <v/>
      </c>
      <c r="E233">
        <v>0</v>
      </c>
      <c r="F233">
        <v>5</v>
      </c>
      <c r="G233" t="str">
        <f>個人申込!AF116</f>
        <v>999:99.99</v>
      </c>
    </row>
    <row r="234" spans="1:7" x14ac:dyDescent="0.15">
      <c r="A234" t="str">
        <f>IF(個人申込!I117="","",個人申込!S117)</f>
        <v/>
      </c>
      <c r="B234" t="str">
        <f>個人申込!Z117</f>
        <v/>
      </c>
      <c r="C234" t="str">
        <f>個人申込!AC117</f>
        <v/>
      </c>
      <c r="D234" t="str">
        <f>個人申込!V117</f>
        <v/>
      </c>
      <c r="E234">
        <v>0</v>
      </c>
      <c r="F234">
        <v>5</v>
      </c>
      <c r="G234" t="str">
        <f>個人申込!AF117</f>
        <v>999:99.99</v>
      </c>
    </row>
    <row r="235" spans="1:7" x14ac:dyDescent="0.15">
      <c r="A235" t="str">
        <f>IF(個人申込!I118="","",個人申込!S118)</f>
        <v/>
      </c>
      <c r="B235" t="str">
        <f>個人申込!Z118</f>
        <v/>
      </c>
      <c r="C235" t="str">
        <f>個人申込!AC118</f>
        <v/>
      </c>
      <c r="D235" t="str">
        <f>個人申込!V118</f>
        <v/>
      </c>
      <c r="E235">
        <v>0</v>
      </c>
      <c r="F235">
        <v>5</v>
      </c>
      <c r="G235" t="str">
        <f>個人申込!AF118</f>
        <v>999:99.99</v>
      </c>
    </row>
    <row r="236" spans="1:7" x14ac:dyDescent="0.15">
      <c r="A236" t="str">
        <f>IF(個人申込!I119="","",個人申込!S119)</f>
        <v/>
      </c>
      <c r="B236" t="str">
        <f>個人申込!Z119</f>
        <v/>
      </c>
      <c r="C236" t="str">
        <f>個人申込!AC119</f>
        <v/>
      </c>
      <c r="D236" t="str">
        <f>個人申込!V119</f>
        <v/>
      </c>
      <c r="E236">
        <v>0</v>
      </c>
      <c r="F236">
        <v>5</v>
      </c>
      <c r="G236" t="str">
        <f>個人申込!AF119</f>
        <v>999:99.99</v>
      </c>
    </row>
    <row r="237" spans="1:7" x14ac:dyDescent="0.15">
      <c r="A237" t="str">
        <f>IF(個人申込!I120="","",個人申込!S120)</f>
        <v/>
      </c>
      <c r="B237" t="str">
        <f>個人申込!Z120</f>
        <v/>
      </c>
      <c r="C237" t="str">
        <f>個人申込!AC120</f>
        <v/>
      </c>
      <c r="D237" t="str">
        <f>個人申込!V120</f>
        <v/>
      </c>
      <c r="E237">
        <v>0</v>
      </c>
      <c r="F237">
        <v>5</v>
      </c>
      <c r="G237" t="str">
        <f>個人申込!AF120</f>
        <v>999:99.99</v>
      </c>
    </row>
    <row r="238" spans="1:7" x14ac:dyDescent="0.15">
      <c r="A238" t="str">
        <f>IF(個人申込!I121="","",個人申込!S121)</f>
        <v/>
      </c>
      <c r="B238" t="str">
        <f>個人申込!Z121</f>
        <v/>
      </c>
      <c r="C238" t="str">
        <f>個人申込!AC121</f>
        <v/>
      </c>
      <c r="D238" t="str">
        <f>個人申込!V121</f>
        <v/>
      </c>
      <c r="E238">
        <v>0</v>
      </c>
      <c r="F238">
        <v>5</v>
      </c>
      <c r="G238" t="str">
        <f>個人申込!AF121</f>
        <v>999:99.99</v>
      </c>
    </row>
    <row r="239" spans="1:7" x14ac:dyDescent="0.15">
      <c r="A239" t="str">
        <f>IF(個人申込!I122="","",個人申込!S122)</f>
        <v/>
      </c>
      <c r="B239" t="str">
        <f>個人申込!Z122</f>
        <v/>
      </c>
      <c r="C239" t="str">
        <f>個人申込!AC122</f>
        <v/>
      </c>
      <c r="D239" t="str">
        <f>個人申込!V122</f>
        <v/>
      </c>
      <c r="E239">
        <v>0</v>
      </c>
      <c r="F239">
        <v>5</v>
      </c>
      <c r="G239" t="str">
        <f>個人申込!AF122</f>
        <v>999:99.99</v>
      </c>
    </row>
    <row r="240" spans="1:7" x14ac:dyDescent="0.15">
      <c r="A240" t="str">
        <f>IF(個人申込!I123="","",個人申込!S123)</f>
        <v/>
      </c>
      <c r="B240" t="str">
        <f>個人申込!Z123</f>
        <v/>
      </c>
      <c r="C240" t="str">
        <f>個人申込!AC123</f>
        <v/>
      </c>
      <c r="D240" t="str">
        <f>個人申込!V123</f>
        <v/>
      </c>
      <c r="E240">
        <v>0</v>
      </c>
      <c r="F240">
        <v>5</v>
      </c>
      <c r="G240" t="str">
        <f>個人申込!AF123</f>
        <v>999:99.99</v>
      </c>
    </row>
    <row r="241" spans="1:7" x14ac:dyDescent="0.15">
      <c r="A241" t="str">
        <f>IF(個人申込!I124="","",個人申込!S124)</f>
        <v/>
      </c>
      <c r="B241" t="str">
        <f>個人申込!Z124</f>
        <v/>
      </c>
      <c r="C241" t="str">
        <f>個人申込!AC124</f>
        <v/>
      </c>
      <c r="D241" t="str">
        <f>個人申込!V124</f>
        <v/>
      </c>
      <c r="E241">
        <v>0</v>
      </c>
      <c r="F241">
        <v>5</v>
      </c>
      <c r="G241" t="str">
        <f>個人申込!AF124</f>
        <v>999:99.99</v>
      </c>
    </row>
    <row r="242" spans="1:7" x14ac:dyDescent="0.15">
      <c r="A242" t="str">
        <f>IF(個人申込!I125="","",個人申込!S125)</f>
        <v/>
      </c>
      <c r="B242" t="str">
        <f>個人申込!Z125</f>
        <v/>
      </c>
      <c r="C242" t="str">
        <f>個人申込!AC125</f>
        <v/>
      </c>
      <c r="D242" t="str">
        <f>個人申込!V125</f>
        <v/>
      </c>
      <c r="E242">
        <v>0</v>
      </c>
      <c r="F242">
        <v>5</v>
      </c>
      <c r="G242" t="str">
        <f>個人申込!AF125</f>
        <v>999:99.99</v>
      </c>
    </row>
    <row r="243" spans="1:7" x14ac:dyDescent="0.15">
      <c r="A243" t="str">
        <f>IF(個人申込!I126="","",個人申込!S126)</f>
        <v/>
      </c>
      <c r="B243" t="str">
        <f>個人申込!Z126</f>
        <v/>
      </c>
      <c r="C243" t="str">
        <f>個人申込!AC126</f>
        <v/>
      </c>
      <c r="D243" t="str">
        <f>個人申込!V126</f>
        <v/>
      </c>
      <c r="E243">
        <v>0</v>
      </c>
      <c r="F243">
        <v>5</v>
      </c>
      <c r="G243" t="str">
        <f>個人申込!AF126</f>
        <v>999:99.99</v>
      </c>
    </row>
    <row r="244" spans="1:7" x14ac:dyDescent="0.15">
      <c r="A244" t="str">
        <f>IF(個人申込!I127="","",個人申込!S127)</f>
        <v/>
      </c>
      <c r="B244" t="str">
        <f>個人申込!Z127</f>
        <v/>
      </c>
      <c r="C244" t="str">
        <f>個人申込!AC127</f>
        <v/>
      </c>
      <c r="D244" t="str">
        <f>個人申込!V127</f>
        <v/>
      </c>
      <c r="E244">
        <v>0</v>
      </c>
      <c r="F244">
        <v>5</v>
      </c>
      <c r="G244" t="str">
        <f>個人申込!AF127</f>
        <v>999:99.99</v>
      </c>
    </row>
    <row r="245" spans="1:7" x14ac:dyDescent="0.15">
      <c r="A245" s="38" t="str">
        <f>IF(個人申込!I128="","",個人申込!S128)</f>
        <v/>
      </c>
      <c r="B245" s="38" t="str">
        <f>個人申込!Z128</f>
        <v/>
      </c>
      <c r="C245" s="38" t="str">
        <f>個人申込!AC128</f>
        <v/>
      </c>
      <c r="D245" s="38" t="str">
        <f>個人申込!V128</f>
        <v/>
      </c>
      <c r="E245" s="38">
        <v>0</v>
      </c>
      <c r="F245" s="38">
        <v>5</v>
      </c>
      <c r="G245" s="38" t="str">
        <f>個人申込!AF128</f>
        <v>999:99.99</v>
      </c>
    </row>
    <row r="246" spans="1:7" x14ac:dyDescent="0.15">
      <c r="A246" t="str">
        <f>IF(個人申込!K7="","",個人申込!S7)</f>
        <v/>
      </c>
      <c r="B246" t="str">
        <f>個人申込!AA7</f>
        <v/>
      </c>
      <c r="C246" t="str">
        <f>個人申込!AD7</f>
        <v/>
      </c>
      <c r="D246" t="str">
        <f>個人申込!V7</f>
        <v/>
      </c>
      <c r="E246">
        <v>0</v>
      </c>
      <c r="F246">
        <v>0</v>
      </c>
      <c r="G246" s="19" t="str">
        <f>個人申込!AG7</f>
        <v>999:99.99</v>
      </c>
    </row>
    <row r="247" spans="1:7" x14ac:dyDescent="0.15">
      <c r="A247" t="str">
        <f>IF(個人申込!K8="","",個人申込!S8)</f>
        <v/>
      </c>
      <c r="B247" t="str">
        <f>個人申込!AA8</f>
        <v/>
      </c>
      <c r="C247" t="str">
        <f>個人申込!AD8</f>
        <v/>
      </c>
      <c r="D247" t="str">
        <f>個人申込!V8</f>
        <v/>
      </c>
      <c r="E247">
        <v>0</v>
      </c>
      <c r="F247">
        <v>0</v>
      </c>
      <c r="G247" t="str">
        <f>個人申込!AG8</f>
        <v>999:99.99</v>
      </c>
    </row>
    <row r="248" spans="1:7" x14ac:dyDescent="0.15">
      <c r="A248" t="str">
        <f>IF(個人申込!K9="","",個人申込!S9)</f>
        <v/>
      </c>
      <c r="B248" t="str">
        <f>個人申込!AA9</f>
        <v/>
      </c>
      <c r="C248" t="str">
        <f>個人申込!AD9</f>
        <v/>
      </c>
      <c r="D248" t="str">
        <f>個人申込!V9</f>
        <v/>
      </c>
      <c r="E248">
        <v>0</v>
      </c>
      <c r="F248">
        <v>0</v>
      </c>
      <c r="G248" t="str">
        <f>個人申込!AG9</f>
        <v>999:99.99</v>
      </c>
    </row>
    <row r="249" spans="1:7" x14ac:dyDescent="0.15">
      <c r="A249" t="str">
        <f>IF(個人申込!K10="","",個人申込!S10)</f>
        <v/>
      </c>
      <c r="B249" t="str">
        <f>個人申込!AA10</f>
        <v/>
      </c>
      <c r="C249" t="str">
        <f>個人申込!AD10</f>
        <v/>
      </c>
      <c r="D249" t="str">
        <f>個人申込!V10</f>
        <v/>
      </c>
      <c r="E249">
        <v>0</v>
      </c>
      <c r="F249">
        <v>0</v>
      </c>
      <c r="G249" t="str">
        <f>個人申込!AG10</f>
        <v>999:99.99</v>
      </c>
    </row>
    <row r="250" spans="1:7" x14ac:dyDescent="0.15">
      <c r="A250" t="str">
        <f>IF(個人申込!K11="","",個人申込!S11)</f>
        <v/>
      </c>
      <c r="B250" t="str">
        <f>個人申込!AA11</f>
        <v/>
      </c>
      <c r="C250" t="str">
        <f>個人申込!AD11</f>
        <v/>
      </c>
      <c r="D250" t="str">
        <f>個人申込!V11</f>
        <v/>
      </c>
      <c r="E250">
        <v>0</v>
      </c>
      <c r="F250">
        <v>0</v>
      </c>
      <c r="G250" t="str">
        <f>個人申込!AG11</f>
        <v>999:99.99</v>
      </c>
    </row>
    <row r="251" spans="1:7" x14ac:dyDescent="0.15">
      <c r="A251" t="str">
        <f>IF(個人申込!K12="","",個人申込!S12)</f>
        <v/>
      </c>
      <c r="B251" t="str">
        <f>個人申込!AA12</f>
        <v/>
      </c>
      <c r="C251" t="str">
        <f>個人申込!AD12</f>
        <v/>
      </c>
      <c r="D251" t="str">
        <f>個人申込!V12</f>
        <v/>
      </c>
      <c r="E251">
        <v>0</v>
      </c>
      <c r="F251">
        <v>0</v>
      </c>
      <c r="G251" t="str">
        <f>個人申込!AG12</f>
        <v>999:99.99</v>
      </c>
    </row>
    <row r="252" spans="1:7" x14ac:dyDescent="0.15">
      <c r="A252" t="str">
        <f>IF(個人申込!K13="","",個人申込!S13)</f>
        <v/>
      </c>
      <c r="B252" t="str">
        <f>個人申込!AA13</f>
        <v/>
      </c>
      <c r="C252" t="str">
        <f>個人申込!AD13</f>
        <v/>
      </c>
      <c r="D252" t="str">
        <f>個人申込!V13</f>
        <v/>
      </c>
      <c r="E252">
        <v>0</v>
      </c>
      <c r="F252">
        <v>0</v>
      </c>
      <c r="G252" t="str">
        <f>個人申込!AG13</f>
        <v>999:99.99</v>
      </c>
    </row>
    <row r="253" spans="1:7" x14ac:dyDescent="0.15">
      <c r="A253" t="str">
        <f>IF(個人申込!K14="","",個人申込!S14)</f>
        <v/>
      </c>
      <c r="B253" t="str">
        <f>個人申込!AA14</f>
        <v/>
      </c>
      <c r="C253" t="str">
        <f>個人申込!AD14</f>
        <v/>
      </c>
      <c r="D253" t="str">
        <f>個人申込!V14</f>
        <v/>
      </c>
      <c r="E253">
        <v>0</v>
      </c>
      <c r="F253">
        <v>0</v>
      </c>
      <c r="G253" t="str">
        <f>個人申込!AG14</f>
        <v>999:99.99</v>
      </c>
    </row>
    <row r="254" spans="1:7" x14ac:dyDescent="0.15">
      <c r="A254" t="str">
        <f>IF(個人申込!K15="","",個人申込!S15)</f>
        <v/>
      </c>
      <c r="B254" t="str">
        <f>個人申込!AA15</f>
        <v/>
      </c>
      <c r="C254" t="str">
        <f>個人申込!AD15</f>
        <v/>
      </c>
      <c r="D254" t="str">
        <f>個人申込!V15</f>
        <v/>
      </c>
      <c r="E254">
        <v>0</v>
      </c>
      <c r="F254">
        <v>0</v>
      </c>
      <c r="G254" t="str">
        <f>個人申込!AG15</f>
        <v>999:99.99</v>
      </c>
    </row>
    <row r="255" spans="1:7" x14ac:dyDescent="0.15">
      <c r="A255" t="str">
        <f>IF(個人申込!K16="","",個人申込!S16)</f>
        <v/>
      </c>
      <c r="B255" t="str">
        <f>個人申込!AA16</f>
        <v/>
      </c>
      <c r="C255" t="str">
        <f>個人申込!AD16</f>
        <v/>
      </c>
      <c r="D255" t="str">
        <f>個人申込!V16</f>
        <v/>
      </c>
      <c r="E255">
        <v>0</v>
      </c>
      <c r="F255">
        <v>0</v>
      </c>
      <c r="G255" t="str">
        <f>個人申込!AG16</f>
        <v>999:99.99</v>
      </c>
    </row>
    <row r="256" spans="1:7" x14ac:dyDescent="0.15">
      <c r="A256" t="str">
        <f>IF(個人申込!K17="","",個人申込!S17)</f>
        <v/>
      </c>
      <c r="B256" t="str">
        <f>個人申込!AA17</f>
        <v/>
      </c>
      <c r="C256" t="str">
        <f>個人申込!AD17</f>
        <v/>
      </c>
      <c r="D256" t="str">
        <f>個人申込!V17</f>
        <v/>
      </c>
      <c r="E256">
        <v>0</v>
      </c>
      <c r="F256">
        <v>0</v>
      </c>
      <c r="G256" t="str">
        <f>個人申込!AG17</f>
        <v>999:99.99</v>
      </c>
    </row>
    <row r="257" spans="1:7" x14ac:dyDescent="0.15">
      <c r="A257" t="str">
        <f>IF(個人申込!K18="","",個人申込!S18)</f>
        <v/>
      </c>
      <c r="B257" t="str">
        <f>個人申込!AA18</f>
        <v/>
      </c>
      <c r="C257" t="str">
        <f>個人申込!AD18</f>
        <v/>
      </c>
      <c r="D257" t="str">
        <f>個人申込!V18</f>
        <v/>
      </c>
      <c r="E257">
        <v>0</v>
      </c>
      <c r="F257">
        <v>0</v>
      </c>
      <c r="G257" t="str">
        <f>個人申込!AG18</f>
        <v>999:99.99</v>
      </c>
    </row>
    <row r="258" spans="1:7" x14ac:dyDescent="0.15">
      <c r="A258" t="str">
        <f>IF(個人申込!K19="","",個人申込!S19)</f>
        <v/>
      </c>
      <c r="B258" t="str">
        <f>個人申込!AA19</f>
        <v/>
      </c>
      <c r="C258" t="str">
        <f>個人申込!AD19</f>
        <v/>
      </c>
      <c r="D258" t="str">
        <f>個人申込!V19</f>
        <v/>
      </c>
      <c r="E258">
        <v>0</v>
      </c>
      <c r="F258">
        <v>0</v>
      </c>
      <c r="G258" t="str">
        <f>個人申込!AG19</f>
        <v>999:99.99</v>
      </c>
    </row>
    <row r="259" spans="1:7" x14ac:dyDescent="0.15">
      <c r="A259" t="str">
        <f>IF(個人申込!K20="","",個人申込!S20)</f>
        <v/>
      </c>
      <c r="B259" t="str">
        <f>個人申込!AA20</f>
        <v/>
      </c>
      <c r="C259" t="str">
        <f>個人申込!AD20</f>
        <v/>
      </c>
      <c r="D259" t="str">
        <f>個人申込!V20</f>
        <v/>
      </c>
      <c r="E259">
        <v>0</v>
      </c>
      <c r="F259">
        <v>0</v>
      </c>
      <c r="G259" t="str">
        <f>個人申込!AG20</f>
        <v>999:99.99</v>
      </c>
    </row>
    <row r="260" spans="1:7" x14ac:dyDescent="0.15">
      <c r="A260" t="str">
        <f>IF(個人申込!K21="","",個人申込!S21)</f>
        <v/>
      </c>
      <c r="B260" t="str">
        <f>個人申込!AA21</f>
        <v/>
      </c>
      <c r="C260" t="str">
        <f>個人申込!AD21</f>
        <v/>
      </c>
      <c r="D260" t="str">
        <f>個人申込!V21</f>
        <v/>
      </c>
      <c r="E260">
        <v>0</v>
      </c>
      <c r="F260">
        <v>0</v>
      </c>
      <c r="G260" t="str">
        <f>個人申込!AG21</f>
        <v>999:99.99</v>
      </c>
    </row>
    <row r="261" spans="1:7" x14ac:dyDescent="0.15">
      <c r="A261" t="str">
        <f>IF(個人申込!K22="","",個人申込!S22)</f>
        <v/>
      </c>
      <c r="B261" t="str">
        <f>個人申込!AA22</f>
        <v/>
      </c>
      <c r="C261" t="str">
        <f>個人申込!AD22</f>
        <v/>
      </c>
      <c r="D261" t="str">
        <f>個人申込!V22</f>
        <v/>
      </c>
      <c r="E261">
        <v>0</v>
      </c>
      <c r="F261">
        <v>0</v>
      </c>
      <c r="G261" t="str">
        <f>個人申込!AG22</f>
        <v>999:99.99</v>
      </c>
    </row>
    <row r="262" spans="1:7" x14ac:dyDescent="0.15">
      <c r="A262" t="str">
        <f>IF(個人申込!K23="","",個人申込!S23)</f>
        <v/>
      </c>
      <c r="B262" t="str">
        <f>個人申込!AA23</f>
        <v/>
      </c>
      <c r="C262" t="str">
        <f>個人申込!AD23</f>
        <v/>
      </c>
      <c r="D262" t="str">
        <f>個人申込!V23</f>
        <v/>
      </c>
      <c r="E262">
        <v>0</v>
      </c>
      <c r="F262">
        <v>0</v>
      </c>
      <c r="G262" t="str">
        <f>個人申込!AG23</f>
        <v>999:99.99</v>
      </c>
    </row>
    <row r="263" spans="1:7" x14ac:dyDescent="0.15">
      <c r="A263" t="str">
        <f>IF(個人申込!K24="","",個人申込!S24)</f>
        <v/>
      </c>
      <c r="B263" t="str">
        <f>個人申込!AA24</f>
        <v/>
      </c>
      <c r="C263" t="str">
        <f>個人申込!AD24</f>
        <v/>
      </c>
      <c r="D263" t="str">
        <f>個人申込!V24</f>
        <v/>
      </c>
      <c r="E263">
        <v>0</v>
      </c>
      <c r="F263">
        <v>0</v>
      </c>
      <c r="G263" t="str">
        <f>個人申込!AG24</f>
        <v>999:99.99</v>
      </c>
    </row>
    <row r="264" spans="1:7" x14ac:dyDescent="0.15">
      <c r="A264" t="str">
        <f>IF(個人申込!K25="","",個人申込!S25)</f>
        <v/>
      </c>
      <c r="B264" t="str">
        <f>個人申込!AA25</f>
        <v/>
      </c>
      <c r="C264" t="str">
        <f>個人申込!AD25</f>
        <v/>
      </c>
      <c r="D264" t="str">
        <f>個人申込!V25</f>
        <v/>
      </c>
      <c r="E264">
        <v>0</v>
      </c>
      <c r="F264">
        <v>0</v>
      </c>
      <c r="G264" t="str">
        <f>個人申込!AG25</f>
        <v>999:99.99</v>
      </c>
    </row>
    <row r="265" spans="1:7" x14ac:dyDescent="0.15">
      <c r="A265" t="str">
        <f>IF(個人申込!K26="","",個人申込!S26)</f>
        <v/>
      </c>
      <c r="B265" t="str">
        <f>個人申込!AA26</f>
        <v/>
      </c>
      <c r="C265" t="str">
        <f>個人申込!AD26</f>
        <v/>
      </c>
      <c r="D265" t="str">
        <f>個人申込!V26</f>
        <v/>
      </c>
      <c r="E265">
        <v>0</v>
      </c>
      <c r="F265">
        <v>0</v>
      </c>
      <c r="G265" t="str">
        <f>個人申込!AG26</f>
        <v>999:99.99</v>
      </c>
    </row>
    <row r="266" spans="1:7" x14ac:dyDescent="0.15">
      <c r="A266" t="str">
        <f>IF(個人申込!K27="","",個人申込!S27)</f>
        <v/>
      </c>
      <c r="B266" t="str">
        <f>個人申込!AA27</f>
        <v/>
      </c>
      <c r="C266" t="str">
        <f>個人申込!AD27</f>
        <v/>
      </c>
      <c r="D266" t="str">
        <f>個人申込!V27</f>
        <v/>
      </c>
      <c r="E266">
        <v>0</v>
      </c>
      <c r="F266">
        <v>0</v>
      </c>
      <c r="G266" t="str">
        <f>個人申込!AG27</f>
        <v>999:99.99</v>
      </c>
    </row>
    <row r="267" spans="1:7" x14ac:dyDescent="0.15">
      <c r="A267" t="str">
        <f>IF(個人申込!K28="","",個人申込!S28)</f>
        <v/>
      </c>
      <c r="B267" t="str">
        <f>個人申込!AA28</f>
        <v/>
      </c>
      <c r="C267" t="str">
        <f>個人申込!AD28</f>
        <v/>
      </c>
      <c r="D267" t="str">
        <f>個人申込!V28</f>
        <v/>
      </c>
      <c r="E267">
        <v>0</v>
      </c>
      <c r="F267">
        <v>0</v>
      </c>
      <c r="G267" t="str">
        <f>個人申込!AG28</f>
        <v>999:99.99</v>
      </c>
    </row>
    <row r="268" spans="1:7" x14ac:dyDescent="0.15">
      <c r="A268" t="str">
        <f>IF(個人申込!K29="","",個人申込!S29)</f>
        <v/>
      </c>
      <c r="B268" t="str">
        <f>個人申込!AA29</f>
        <v/>
      </c>
      <c r="C268" t="str">
        <f>個人申込!AD29</f>
        <v/>
      </c>
      <c r="D268" t="str">
        <f>個人申込!V29</f>
        <v/>
      </c>
      <c r="E268">
        <v>0</v>
      </c>
      <c r="F268">
        <v>0</v>
      </c>
      <c r="G268" t="str">
        <f>個人申込!AG29</f>
        <v>999:99.99</v>
      </c>
    </row>
    <row r="269" spans="1:7" x14ac:dyDescent="0.15">
      <c r="A269" t="str">
        <f>IF(個人申込!K30="","",個人申込!S30)</f>
        <v/>
      </c>
      <c r="B269" t="str">
        <f>個人申込!AA30</f>
        <v/>
      </c>
      <c r="C269" t="str">
        <f>個人申込!AD30</f>
        <v/>
      </c>
      <c r="D269" t="str">
        <f>個人申込!V30</f>
        <v/>
      </c>
      <c r="E269">
        <v>0</v>
      </c>
      <c r="F269">
        <v>0</v>
      </c>
      <c r="G269" t="str">
        <f>個人申込!AG30</f>
        <v>999:99.99</v>
      </c>
    </row>
    <row r="270" spans="1:7" x14ac:dyDescent="0.15">
      <c r="A270" t="str">
        <f>IF(個人申込!K31="","",個人申込!S31)</f>
        <v/>
      </c>
      <c r="B270" t="str">
        <f>個人申込!AA31</f>
        <v/>
      </c>
      <c r="C270" t="str">
        <f>個人申込!AD31</f>
        <v/>
      </c>
      <c r="D270" t="str">
        <f>個人申込!V31</f>
        <v/>
      </c>
      <c r="E270">
        <v>0</v>
      </c>
      <c r="F270">
        <v>0</v>
      </c>
      <c r="G270" t="str">
        <f>個人申込!AG31</f>
        <v>999:99.99</v>
      </c>
    </row>
    <row r="271" spans="1:7" x14ac:dyDescent="0.15">
      <c r="A271" t="str">
        <f>IF(個人申込!K32="","",個人申込!S32)</f>
        <v/>
      </c>
      <c r="B271" t="str">
        <f>個人申込!AA32</f>
        <v/>
      </c>
      <c r="C271" t="str">
        <f>個人申込!AD32</f>
        <v/>
      </c>
      <c r="D271" t="str">
        <f>個人申込!V32</f>
        <v/>
      </c>
      <c r="E271">
        <v>0</v>
      </c>
      <c r="F271">
        <v>0</v>
      </c>
      <c r="G271" t="str">
        <f>個人申込!AG32</f>
        <v>999:99.99</v>
      </c>
    </row>
    <row r="272" spans="1:7" x14ac:dyDescent="0.15">
      <c r="A272" t="str">
        <f>IF(個人申込!K33="","",個人申込!S33)</f>
        <v/>
      </c>
      <c r="B272" t="str">
        <f>個人申込!AA33</f>
        <v/>
      </c>
      <c r="C272" t="str">
        <f>個人申込!AD33</f>
        <v/>
      </c>
      <c r="D272" t="str">
        <f>個人申込!V33</f>
        <v/>
      </c>
      <c r="E272">
        <v>0</v>
      </c>
      <c r="F272">
        <v>0</v>
      </c>
      <c r="G272" t="str">
        <f>個人申込!AG33</f>
        <v>999:99.99</v>
      </c>
    </row>
    <row r="273" spans="1:7" x14ac:dyDescent="0.15">
      <c r="A273" t="str">
        <f>IF(個人申込!K34="","",個人申込!S34)</f>
        <v/>
      </c>
      <c r="B273" t="str">
        <f>個人申込!AA34</f>
        <v/>
      </c>
      <c r="C273" t="str">
        <f>個人申込!AD34</f>
        <v/>
      </c>
      <c r="D273" t="str">
        <f>個人申込!V34</f>
        <v/>
      </c>
      <c r="E273">
        <v>0</v>
      </c>
      <c r="F273">
        <v>0</v>
      </c>
      <c r="G273" t="str">
        <f>個人申込!AG34</f>
        <v>999:99.99</v>
      </c>
    </row>
    <row r="274" spans="1:7" x14ac:dyDescent="0.15">
      <c r="A274" t="str">
        <f>IF(個人申込!K35="","",個人申込!S35)</f>
        <v/>
      </c>
      <c r="B274" t="str">
        <f>個人申込!AA35</f>
        <v/>
      </c>
      <c r="C274" t="str">
        <f>個人申込!AD35</f>
        <v/>
      </c>
      <c r="D274" t="str">
        <f>個人申込!V35</f>
        <v/>
      </c>
      <c r="E274">
        <v>0</v>
      </c>
      <c r="F274">
        <v>0</v>
      </c>
      <c r="G274" t="str">
        <f>個人申込!AG35</f>
        <v>999:99.99</v>
      </c>
    </row>
    <row r="275" spans="1:7" x14ac:dyDescent="0.15">
      <c r="A275" t="str">
        <f>IF(個人申込!K36="","",個人申込!S36)</f>
        <v/>
      </c>
      <c r="B275" t="str">
        <f>個人申込!AA36</f>
        <v/>
      </c>
      <c r="C275" t="str">
        <f>個人申込!AD36</f>
        <v/>
      </c>
      <c r="D275" t="str">
        <f>個人申込!V36</f>
        <v/>
      </c>
      <c r="E275">
        <v>0</v>
      </c>
      <c r="F275">
        <v>0</v>
      </c>
      <c r="G275" t="str">
        <f>個人申込!AG36</f>
        <v>999:99.99</v>
      </c>
    </row>
    <row r="276" spans="1:7" x14ac:dyDescent="0.15">
      <c r="A276" t="str">
        <f>IF(個人申込!K37="","",個人申込!S37)</f>
        <v/>
      </c>
      <c r="B276" t="str">
        <f>個人申込!AA37</f>
        <v/>
      </c>
      <c r="C276" t="str">
        <f>個人申込!AD37</f>
        <v/>
      </c>
      <c r="D276" t="str">
        <f>個人申込!V37</f>
        <v/>
      </c>
      <c r="E276">
        <v>0</v>
      </c>
      <c r="F276">
        <v>0</v>
      </c>
      <c r="G276" t="str">
        <f>個人申込!AG37</f>
        <v>999:99.99</v>
      </c>
    </row>
    <row r="277" spans="1:7" x14ac:dyDescent="0.15">
      <c r="A277" t="str">
        <f>IF(個人申込!K38="","",個人申込!S38)</f>
        <v/>
      </c>
      <c r="B277" t="str">
        <f>個人申込!AA38</f>
        <v/>
      </c>
      <c r="C277" t="str">
        <f>個人申込!AD38</f>
        <v/>
      </c>
      <c r="D277" t="str">
        <f>個人申込!V38</f>
        <v/>
      </c>
      <c r="E277">
        <v>0</v>
      </c>
      <c r="F277">
        <v>0</v>
      </c>
      <c r="G277" t="str">
        <f>個人申込!AG38</f>
        <v>999:99.99</v>
      </c>
    </row>
    <row r="278" spans="1:7" x14ac:dyDescent="0.15">
      <c r="A278" t="str">
        <f>IF(個人申込!K39="","",個人申込!S39)</f>
        <v/>
      </c>
      <c r="B278" t="str">
        <f>個人申込!AA39</f>
        <v/>
      </c>
      <c r="C278" t="str">
        <f>個人申込!AD39</f>
        <v/>
      </c>
      <c r="D278" t="str">
        <f>個人申込!V39</f>
        <v/>
      </c>
      <c r="E278">
        <v>0</v>
      </c>
      <c r="F278">
        <v>0</v>
      </c>
      <c r="G278" t="str">
        <f>個人申込!AG39</f>
        <v>999:99.99</v>
      </c>
    </row>
    <row r="279" spans="1:7" x14ac:dyDescent="0.15">
      <c r="A279" t="str">
        <f>IF(個人申込!K40="","",個人申込!S40)</f>
        <v/>
      </c>
      <c r="B279" t="str">
        <f>個人申込!AA40</f>
        <v/>
      </c>
      <c r="C279" t="str">
        <f>個人申込!AD40</f>
        <v/>
      </c>
      <c r="D279" t="str">
        <f>個人申込!V40</f>
        <v/>
      </c>
      <c r="E279">
        <v>0</v>
      </c>
      <c r="F279">
        <v>0</v>
      </c>
      <c r="G279" t="str">
        <f>個人申込!AG40</f>
        <v>999:99.99</v>
      </c>
    </row>
    <row r="280" spans="1:7" x14ac:dyDescent="0.15">
      <c r="A280" t="str">
        <f>IF(個人申込!K41="","",個人申込!S41)</f>
        <v/>
      </c>
      <c r="B280" t="str">
        <f>個人申込!AA41</f>
        <v/>
      </c>
      <c r="C280" t="str">
        <f>個人申込!AD41</f>
        <v/>
      </c>
      <c r="D280" t="str">
        <f>個人申込!V41</f>
        <v/>
      </c>
      <c r="E280">
        <v>0</v>
      </c>
      <c r="F280">
        <v>0</v>
      </c>
      <c r="G280" t="str">
        <f>個人申込!AG41</f>
        <v>999:99.99</v>
      </c>
    </row>
    <row r="281" spans="1:7" x14ac:dyDescent="0.15">
      <c r="A281" t="str">
        <f>IF(個人申込!K42="","",個人申込!S42)</f>
        <v/>
      </c>
      <c r="B281" t="str">
        <f>個人申込!AA42</f>
        <v/>
      </c>
      <c r="C281" t="str">
        <f>個人申込!AD42</f>
        <v/>
      </c>
      <c r="D281" t="str">
        <f>個人申込!V42</f>
        <v/>
      </c>
      <c r="E281">
        <v>0</v>
      </c>
      <c r="F281">
        <v>0</v>
      </c>
      <c r="G281" t="str">
        <f>個人申込!AG42</f>
        <v>999:99.99</v>
      </c>
    </row>
    <row r="282" spans="1:7" x14ac:dyDescent="0.15">
      <c r="A282" t="str">
        <f>IF(個人申込!K43="","",個人申込!S43)</f>
        <v/>
      </c>
      <c r="B282" t="str">
        <f>個人申込!AA43</f>
        <v/>
      </c>
      <c r="C282" t="str">
        <f>個人申込!AD43</f>
        <v/>
      </c>
      <c r="D282" t="str">
        <f>個人申込!V43</f>
        <v/>
      </c>
      <c r="E282">
        <v>0</v>
      </c>
      <c r="F282">
        <v>0</v>
      </c>
      <c r="G282" t="str">
        <f>個人申込!AG43</f>
        <v>999:99.99</v>
      </c>
    </row>
    <row r="283" spans="1:7" x14ac:dyDescent="0.15">
      <c r="A283" t="str">
        <f>IF(個人申込!K44="","",個人申込!S44)</f>
        <v/>
      </c>
      <c r="B283" t="str">
        <f>個人申込!AA44</f>
        <v/>
      </c>
      <c r="C283" t="str">
        <f>個人申込!AD44</f>
        <v/>
      </c>
      <c r="D283" t="str">
        <f>個人申込!V44</f>
        <v/>
      </c>
      <c r="E283">
        <v>0</v>
      </c>
      <c r="F283">
        <v>0</v>
      </c>
      <c r="G283" t="str">
        <f>個人申込!AG44</f>
        <v>999:99.99</v>
      </c>
    </row>
    <row r="284" spans="1:7" x14ac:dyDescent="0.15">
      <c r="A284" t="str">
        <f>IF(個人申込!K45="","",個人申込!S45)</f>
        <v/>
      </c>
      <c r="B284" t="str">
        <f>個人申込!AA45</f>
        <v/>
      </c>
      <c r="C284" t="str">
        <f>個人申込!AD45</f>
        <v/>
      </c>
      <c r="D284" t="str">
        <f>個人申込!V45</f>
        <v/>
      </c>
      <c r="E284">
        <v>0</v>
      </c>
      <c r="F284">
        <v>0</v>
      </c>
      <c r="G284" t="str">
        <f>個人申込!AG45</f>
        <v>999:99.99</v>
      </c>
    </row>
    <row r="285" spans="1:7" x14ac:dyDescent="0.15">
      <c r="A285" t="str">
        <f>IF(個人申込!K46="","",個人申込!S46)</f>
        <v/>
      </c>
      <c r="B285" t="str">
        <f>個人申込!AA46</f>
        <v/>
      </c>
      <c r="C285" t="str">
        <f>個人申込!AD46</f>
        <v/>
      </c>
      <c r="D285" t="str">
        <f>個人申込!V46</f>
        <v/>
      </c>
      <c r="E285">
        <v>0</v>
      </c>
      <c r="F285">
        <v>0</v>
      </c>
      <c r="G285" t="str">
        <f>個人申込!AG46</f>
        <v>999:99.99</v>
      </c>
    </row>
    <row r="286" spans="1:7" x14ac:dyDescent="0.15">
      <c r="A286" t="str">
        <f>IF(個人申込!K47="","",個人申込!S47)</f>
        <v/>
      </c>
      <c r="B286" t="str">
        <f>個人申込!AA47</f>
        <v/>
      </c>
      <c r="C286" t="str">
        <f>個人申込!AD47</f>
        <v/>
      </c>
      <c r="D286" t="str">
        <f>個人申込!V47</f>
        <v/>
      </c>
      <c r="E286">
        <v>0</v>
      </c>
      <c r="F286">
        <v>0</v>
      </c>
      <c r="G286" t="str">
        <f>個人申込!AG47</f>
        <v>999:99.99</v>
      </c>
    </row>
    <row r="287" spans="1:7" x14ac:dyDescent="0.15">
      <c r="A287" t="str">
        <f>IF(個人申込!K48="","",個人申込!S48)</f>
        <v/>
      </c>
      <c r="B287" t="str">
        <f>個人申込!AA48</f>
        <v/>
      </c>
      <c r="C287" t="str">
        <f>個人申込!AD48</f>
        <v/>
      </c>
      <c r="D287" t="str">
        <f>個人申込!V48</f>
        <v/>
      </c>
      <c r="E287">
        <v>0</v>
      </c>
      <c r="F287">
        <v>0</v>
      </c>
      <c r="G287" t="str">
        <f>個人申込!AG48</f>
        <v>999:99.99</v>
      </c>
    </row>
    <row r="288" spans="1:7" x14ac:dyDescent="0.15">
      <c r="A288" t="str">
        <f>IF(個人申込!K49="","",個人申込!S49)</f>
        <v/>
      </c>
      <c r="B288" t="str">
        <f>個人申込!AA49</f>
        <v/>
      </c>
      <c r="C288" t="str">
        <f>個人申込!AD49</f>
        <v/>
      </c>
      <c r="D288" t="str">
        <f>個人申込!V49</f>
        <v/>
      </c>
      <c r="E288">
        <v>0</v>
      </c>
      <c r="F288">
        <v>0</v>
      </c>
      <c r="G288" t="str">
        <f>個人申込!AG49</f>
        <v>999:99.99</v>
      </c>
    </row>
    <row r="289" spans="1:7" x14ac:dyDescent="0.15">
      <c r="A289" t="str">
        <f>IF(個人申込!K50="","",個人申込!S50)</f>
        <v/>
      </c>
      <c r="B289" t="str">
        <f>個人申込!AA50</f>
        <v/>
      </c>
      <c r="C289" t="str">
        <f>個人申込!AD50</f>
        <v/>
      </c>
      <c r="D289" t="str">
        <f>個人申込!V50</f>
        <v/>
      </c>
      <c r="E289">
        <v>0</v>
      </c>
      <c r="F289">
        <v>0</v>
      </c>
      <c r="G289" t="str">
        <f>個人申込!AG50</f>
        <v>999:99.99</v>
      </c>
    </row>
    <row r="290" spans="1:7" x14ac:dyDescent="0.15">
      <c r="A290" t="str">
        <f>IF(個人申込!K51="","",個人申込!S51)</f>
        <v/>
      </c>
      <c r="B290" t="str">
        <f>個人申込!AA51</f>
        <v/>
      </c>
      <c r="C290" t="str">
        <f>個人申込!AD51</f>
        <v/>
      </c>
      <c r="D290" t="str">
        <f>個人申込!V51</f>
        <v/>
      </c>
      <c r="E290">
        <v>0</v>
      </c>
      <c r="F290">
        <v>0</v>
      </c>
      <c r="G290" t="str">
        <f>個人申込!AG51</f>
        <v>999:99.99</v>
      </c>
    </row>
    <row r="291" spans="1:7" x14ac:dyDescent="0.15">
      <c r="A291" t="str">
        <f>IF(個人申込!K52="","",個人申込!S52)</f>
        <v/>
      </c>
      <c r="B291" t="str">
        <f>個人申込!AA52</f>
        <v/>
      </c>
      <c r="C291" t="str">
        <f>個人申込!AD52</f>
        <v/>
      </c>
      <c r="D291" t="str">
        <f>個人申込!V52</f>
        <v/>
      </c>
      <c r="E291">
        <v>0</v>
      </c>
      <c r="F291">
        <v>0</v>
      </c>
      <c r="G291" t="str">
        <f>個人申込!AG52</f>
        <v>999:99.99</v>
      </c>
    </row>
    <row r="292" spans="1:7" x14ac:dyDescent="0.15">
      <c r="A292" t="str">
        <f>IF(個人申込!K53="","",個人申込!S53)</f>
        <v/>
      </c>
      <c r="B292" t="str">
        <f>個人申込!AA53</f>
        <v/>
      </c>
      <c r="C292" t="str">
        <f>個人申込!AD53</f>
        <v/>
      </c>
      <c r="D292" t="str">
        <f>個人申込!V53</f>
        <v/>
      </c>
      <c r="E292">
        <v>0</v>
      </c>
      <c r="F292">
        <v>0</v>
      </c>
      <c r="G292" t="str">
        <f>個人申込!AG53</f>
        <v>999:99.99</v>
      </c>
    </row>
    <row r="293" spans="1:7" x14ac:dyDescent="0.15">
      <c r="A293" t="str">
        <f>IF(個人申込!K54="","",個人申込!S54)</f>
        <v/>
      </c>
      <c r="B293" t="str">
        <f>個人申込!AA54</f>
        <v/>
      </c>
      <c r="C293" t="str">
        <f>個人申込!AD54</f>
        <v/>
      </c>
      <c r="D293" t="str">
        <f>個人申込!V54</f>
        <v/>
      </c>
      <c r="E293">
        <v>0</v>
      </c>
      <c r="F293">
        <v>0</v>
      </c>
      <c r="G293" t="str">
        <f>個人申込!AG54</f>
        <v>999:99.99</v>
      </c>
    </row>
    <row r="294" spans="1:7" x14ac:dyDescent="0.15">
      <c r="A294" t="str">
        <f>IF(個人申込!K55="","",個人申込!S55)</f>
        <v/>
      </c>
      <c r="B294" t="str">
        <f>個人申込!AA55</f>
        <v/>
      </c>
      <c r="C294" t="str">
        <f>個人申込!AD55</f>
        <v/>
      </c>
      <c r="D294" t="str">
        <f>個人申込!V55</f>
        <v/>
      </c>
      <c r="E294">
        <v>0</v>
      </c>
      <c r="F294">
        <v>0</v>
      </c>
      <c r="G294" t="str">
        <f>個人申込!AG55</f>
        <v>999:99.99</v>
      </c>
    </row>
    <row r="295" spans="1:7" x14ac:dyDescent="0.15">
      <c r="A295" t="str">
        <f>IF(個人申込!K56="","",個人申込!S56)</f>
        <v/>
      </c>
      <c r="B295" t="str">
        <f>個人申込!AA56</f>
        <v/>
      </c>
      <c r="C295" t="str">
        <f>個人申込!AD56</f>
        <v/>
      </c>
      <c r="D295" t="str">
        <f>個人申込!V56</f>
        <v/>
      </c>
      <c r="E295">
        <v>0</v>
      </c>
      <c r="F295">
        <v>0</v>
      </c>
      <c r="G295" t="str">
        <f>個人申込!AG56</f>
        <v>999:99.99</v>
      </c>
    </row>
    <row r="296" spans="1:7" x14ac:dyDescent="0.15">
      <c r="A296" t="str">
        <f>IF(個人申込!K57="","",個人申込!S57)</f>
        <v/>
      </c>
      <c r="B296" t="str">
        <f>個人申込!AA57</f>
        <v/>
      </c>
      <c r="C296" t="str">
        <f>個人申込!AD57</f>
        <v/>
      </c>
      <c r="D296" t="str">
        <f>個人申込!V57</f>
        <v/>
      </c>
      <c r="E296">
        <v>0</v>
      </c>
      <c r="F296">
        <v>0</v>
      </c>
      <c r="G296" t="str">
        <f>個人申込!AG57</f>
        <v>999:99.99</v>
      </c>
    </row>
    <row r="297" spans="1:7" x14ac:dyDescent="0.15">
      <c r="A297" t="str">
        <f>IF(個人申込!K58="","",個人申込!S58)</f>
        <v/>
      </c>
      <c r="B297" t="str">
        <f>個人申込!AA58</f>
        <v/>
      </c>
      <c r="C297" t="str">
        <f>個人申込!AD58</f>
        <v/>
      </c>
      <c r="D297" t="str">
        <f>個人申込!V58</f>
        <v/>
      </c>
      <c r="E297">
        <v>0</v>
      </c>
      <c r="F297">
        <v>0</v>
      </c>
      <c r="G297" t="str">
        <f>個人申込!AG58</f>
        <v>999:99.99</v>
      </c>
    </row>
    <row r="298" spans="1:7" x14ac:dyDescent="0.15">
      <c r="A298" t="str">
        <f>IF(個人申込!K59="","",個人申込!S59)</f>
        <v/>
      </c>
      <c r="B298" t="str">
        <f>個人申込!AA59</f>
        <v/>
      </c>
      <c r="C298" t="str">
        <f>個人申込!AD59</f>
        <v/>
      </c>
      <c r="D298" t="str">
        <f>個人申込!V59</f>
        <v/>
      </c>
      <c r="E298">
        <v>0</v>
      </c>
      <c r="F298">
        <v>0</v>
      </c>
      <c r="G298" t="str">
        <f>個人申込!AG59</f>
        <v>999:99.99</v>
      </c>
    </row>
    <row r="299" spans="1:7" x14ac:dyDescent="0.15">
      <c r="A299" t="str">
        <f>IF(個人申込!K60="","",個人申込!S60)</f>
        <v/>
      </c>
      <c r="B299" t="str">
        <f>個人申込!AA60</f>
        <v/>
      </c>
      <c r="C299" t="str">
        <f>個人申込!AD60</f>
        <v/>
      </c>
      <c r="D299" t="str">
        <f>個人申込!V60</f>
        <v/>
      </c>
      <c r="E299">
        <v>0</v>
      </c>
      <c r="F299">
        <v>0</v>
      </c>
      <c r="G299" t="str">
        <f>個人申込!AG60</f>
        <v>999:99.99</v>
      </c>
    </row>
    <row r="300" spans="1:7" x14ac:dyDescent="0.15">
      <c r="A300" t="str">
        <f>IF(個人申込!K61="","",個人申込!S61)</f>
        <v/>
      </c>
      <c r="B300" t="str">
        <f>個人申込!AA61</f>
        <v/>
      </c>
      <c r="C300" t="str">
        <f>個人申込!AD61</f>
        <v/>
      </c>
      <c r="D300" t="str">
        <f>個人申込!V61</f>
        <v/>
      </c>
      <c r="E300">
        <v>0</v>
      </c>
      <c r="F300">
        <v>0</v>
      </c>
      <c r="G300" t="str">
        <f>個人申込!AG61</f>
        <v>999:99.99</v>
      </c>
    </row>
    <row r="301" spans="1:7" x14ac:dyDescent="0.15">
      <c r="A301" t="str">
        <f>IF(個人申込!K62="","",個人申込!S62)</f>
        <v/>
      </c>
      <c r="B301" t="str">
        <f>個人申込!AA62</f>
        <v/>
      </c>
      <c r="C301" t="str">
        <f>個人申込!AD62</f>
        <v/>
      </c>
      <c r="D301" t="str">
        <f>個人申込!V62</f>
        <v/>
      </c>
      <c r="E301">
        <v>0</v>
      </c>
      <c r="F301">
        <v>0</v>
      </c>
      <c r="G301" t="str">
        <f>個人申込!AG62</f>
        <v>999:99.99</v>
      </c>
    </row>
    <row r="302" spans="1:7" x14ac:dyDescent="0.15">
      <c r="A302" t="str">
        <f>IF(個人申込!K63="","",個人申込!S63)</f>
        <v/>
      </c>
      <c r="B302" t="str">
        <f>個人申込!AA63</f>
        <v/>
      </c>
      <c r="C302" t="str">
        <f>個人申込!AD63</f>
        <v/>
      </c>
      <c r="D302" t="str">
        <f>個人申込!V63</f>
        <v/>
      </c>
      <c r="E302">
        <v>0</v>
      </c>
      <c r="F302">
        <v>0</v>
      </c>
      <c r="G302" t="str">
        <f>個人申込!AG63</f>
        <v>999:99.99</v>
      </c>
    </row>
    <row r="303" spans="1:7" x14ac:dyDescent="0.15">
      <c r="A303" t="str">
        <f>IF(個人申込!K64="","",個人申込!S64)</f>
        <v/>
      </c>
      <c r="B303" t="str">
        <f>個人申込!AA64</f>
        <v/>
      </c>
      <c r="C303" t="str">
        <f>個人申込!AD64</f>
        <v/>
      </c>
      <c r="D303" t="str">
        <f>個人申込!V64</f>
        <v/>
      </c>
      <c r="E303">
        <v>0</v>
      </c>
      <c r="F303">
        <v>0</v>
      </c>
      <c r="G303" t="str">
        <f>個人申込!AG64</f>
        <v>999:99.99</v>
      </c>
    </row>
    <row r="304" spans="1:7" x14ac:dyDescent="0.15">
      <c r="A304" t="str">
        <f>IF(個人申込!K65="","",個人申込!S65)</f>
        <v/>
      </c>
      <c r="B304" t="str">
        <f>個人申込!AA65</f>
        <v/>
      </c>
      <c r="C304" t="str">
        <f>個人申込!AD65</f>
        <v/>
      </c>
      <c r="D304" t="str">
        <f>個人申込!V65</f>
        <v/>
      </c>
      <c r="E304">
        <v>0</v>
      </c>
      <c r="F304">
        <v>0</v>
      </c>
      <c r="G304" t="str">
        <f>個人申込!AG65</f>
        <v>999:99.99</v>
      </c>
    </row>
    <row r="305" spans="1:7" x14ac:dyDescent="0.15">
      <c r="A305" s="38" t="str">
        <f>IF(個人申込!K66="","",個人申込!S66)</f>
        <v/>
      </c>
      <c r="B305" s="38" t="str">
        <f>個人申込!AA66</f>
        <v/>
      </c>
      <c r="C305" s="38" t="str">
        <f>個人申込!AD66</f>
        <v/>
      </c>
      <c r="D305" s="38" t="str">
        <f>個人申込!V66</f>
        <v/>
      </c>
      <c r="E305" s="38">
        <v>0</v>
      </c>
      <c r="F305" s="38">
        <v>0</v>
      </c>
      <c r="G305" s="38" t="str">
        <f>個人申込!AG66</f>
        <v>999:99.99</v>
      </c>
    </row>
    <row r="307" spans="1:7" x14ac:dyDescent="0.15">
      <c r="A307" s="38"/>
      <c r="B307" s="38"/>
      <c r="C307" s="38"/>
      <c r="D307" s="38"/>
      <c r="E307" s="38"/>
      <c r="F307" s="38"/>
      <c r="G307" s="38"/>
    </row>
    <row r="308" spans="1:7" x14ac:dyDescent="0.15">
      <c r="A308" t="str">
        <f>IF(個人申込!K69="","",個人申込!S69)</f>
        <v/>
      </c>
      <c r="B308" t="str">
        <f>個人申込!AA69</f>
        <v/>
      </c>
      <c r="C308" t="str">
        <f>個人申込!AD69</f>
        <v/>
      </c>
      <c r="D308" t="str">
        <f>個人申込!V69</f>
        <v/>
      </c>
      <c r="E308">
        <v>0</v>
      </c>
      <c r="F308">
        <v>5</v>
      </c>
      <c r="G308" t="str">
        <f>個人申込!AG69</f>
        <v>999:99.99</v>
      </c>
    </row>
    <row r="309" spans="1:7" x14ac:dyDescent="0.15">
      <c r="A309" t="str">
        <f>IF(個人申込!K70="","",個人申込!S70)</f>
        <v/>
      </c>
      <c r="B309" t="str">
        <f>個人申込!AA70</f>
        <v/>
      </c>
      <c r="C309" t="str">
        <f>個人申込!AD70</f>
        <v/>
      </c>
      <c r="D309" t="str">
        <f>個人申込!V70</f>
        <v/>
      </c>
      <c r="E309">
        <v>0</v>
      </c>
      <c r="F309">
        <v>5</v>
      </c>
      <c r="G309" t="str">
        <f>個人申込!AG70</f>
        <v>999:99.99</v>
      </c>
    </row>
    <row r="310" spans="1:7" x14ac:dyDescent="0.15">
      <c r="A310" t="str">
        <f>IF(個人申込!K71="","",個人申込!S71)</f>
        <v/>
      </c>
      <c r="B310" t="str">
        <f>個人申込!AA71</f>
        <v/>
      </c>
      <c r="C310" t="str">
        <f>個人申込!AD71</f>
        <v/>
      </c>
      <c r="D310" t="str">
        <f>個人申込!V71</f>
        <v/>
      </c>
      <c r="E310">
        <v>0</v>
      </c>
      <c r="F310">
        <v>5</v>
      </c>
      <c r="G310" t="str">
        <f>個人申込!AG71</f>
        <v>999:99.99</v>
      </c>
    </row>
    <row r="311" spans="1:7" x14ac:dyDescent="0.15">
      <c r="A311" t="str">
        <f>IF(個人申込!K72="","",個人申込!S72)</f>
        <v/>
      </c>
      <c r="B311" t="str">
        <f>個人申込!AA72</f>
        <v/>
      </c>
      <c r="C311" t="str">
        <f>個人申込!AD72</f>
        <v/>
      </c>
      <c r="D311" t="str">
        <f>個人申込!V72</f>
        <v/>
      </c>
      <c r="E311">
        <v>0</v>
      </c>
      <c r="F311">
        <v>5</v>
      </c>
      <c r="G311" t="str">
        <f>個人申込!AG72</f>
        <v>999:99.99</v>
      </c>
    </row>
    <row r="312" spans="1:7" x14ac:dyDescent="0.15">
      <c r="A312" t="str">
        <f>IF(個人申込!K73="","",個人申込!S73)</f>
        <v/>
      </c>
      <c r="B312" t="str">
        <f>個人申込!AA73</f>
        <v/>
      </c>
      <c r="C312" t="str">
        <f>個人申込!AD73</f>
        <v/>
      </c>
      <c r="D312" t="str">
        <f>個人申込!V73</f>
        <v/>
      </c>
      <c r="E312">
        <v>0</v>
      </c>
      <c r="F312">
        <v>5</v>
      </c>
      <c r="G312" t="str">
        <f>個人申込!AG73</f>
        <v>999:99.99</v>
      </c>
    </row>
    <row r="313" spans="1:7" x14ac:dyDescent="0.15">
      <c r="A313" t="str">
        <f>IF(個人申込!K74="","",個人申込!S74)</f>
        <v/>
      </c>
      <c r="B313" t="str">
        <f>個人申込!AA74</f>
        <v/>
      </c>
      <c r="C313" t="str">
        <f>個人申込!AD74</f>
        <v/>
      </c>
      <c r="D313" t="str">
        <f>個人申込!V74</f>
        <v/>
      </c>
      <c r="E313">
        <v>0</v>
      </c>
      <c r="F313">
        <v>5</v>
      </c>
      <c r="G313" t="str">
        <f>個人申込!AG74</f>
        <v>999:99.99</v>
      </c>
    </row>
    <row r="314" spans="1:7" x14ac:dyDescent="0.15">
      <c r="A314" t="str">
        <f>IF(個人申込!K75="","",個人申込!S75)</f>
        <v/>
      </c>
      <c r="B314" t="str">
        <f>個人申込!AA75</f>
        <v/>
      </c>
      <c r="C314" t="str">
        <f>個人申込!AD75</f>
        <v/>
      </c>
      <c r="D314" t="str">
        <f>個人申込!V75</f>
        <v/>
      </c>
      <c r="E314">
        <v>0</v>
      </c>
      <c r="F314">
        <v>5</v>
      </c>
      <c r="G314" t="str">
        <f>個人申込!AG75</f>
        <v>999:99.99</v>
      </c>
    </row>
    <row r="315" spans="1:7" x14ac:dyDescent="0.15">
      <c r="A315" t="str">
        <f>IF(個人申込!K76="","",個人申込!S76)</f>
        <v/>
      </c>
      <c r="B315" t="str">
        <f>個人申込!AA76</f>
        <v/>
      </c>
      <c r="C315" t="str">
        <f>個人申込!AD76</f>
        <v/>
      </c>
      <c r="D315" t="str">
        <f>個人申込!V76</f>
        <v/>
      </c>
      <c r="E315">
        <v>0</v>
      </c>
      <c r="F315">
        <v>5</v>
      </c>
      <c r="G315" t="str">
        <f>個人申込!AG76</f>
        <v>999:99.99</v>
      </c>
    </row>
    <row r="316" spans="1:7" x14ac:dyDescent="0.15">
      <c r="A316" t="str">
        <f>IF(個人申込!K77="","",個人申込!S77)</f>
        <v/>
      </c>
      <c r="B316" t="str">
        <f>個人申込!AA77</f>
        <v/>
      </c>
      <c r="C316" t="str">
        <f>個人申込!AD77</f>
        <v/>
      </c>
      <c r="D316" t="str">
        <f>個人申込!V77</f>
        <v/>
      </c>
      <c r="E316">
        <v>0</v>
      </c>
      <c r="F316">
        <v>5</v>
      </c>
      <c r="G316" t="str">
        <f>個人申込!AG77</f>
        <v>999:99.99</v>
      </c>
    </row>
    <row r="317" spans="1:7" x14ac:dyDescent="0.15">
      <c r="A317" t="str">
        <f>IF(個人申込!K78="","",個人申込!S78)</f>
        <v/>
      </c>
      <c r="B317" t="str">
        <f>個人申込!AA78</f>
        <v/>
      </c>
      <c r="C317" t="str">
        <f>個人申込!AD78</f>
        <v/>
      </c>
      <c r="D317" t="str">
        <f>個人申込!V78</f>
        <v/>
      </c>
      <c r="E317">
        <v>0</v>
      </c>
      <c r="F317">
        <v>5</v>
      </c>
      <c r="G317" t="str">
        <f>個人申込!AG78</f>
        <v>999:99.99</v>
      </c>
    </row>
    <row r="318" spans="1:7" x14ac:dyDescent="0.15">
      <c r="A318" t="str">
        <f>IF(個人申込!K79="","",個人申込!S79)</f>
        <v/>
      </c>
      <c r="B318" t="str">
        <f>個人申込!AA79</f>
        <v/>
      </c>
      <c r="C318" t="str">
        <f>個人申込!AD79</f>
        <v/>
      </c>
      <c r="D318" t="str">
        <f>個人申込!V79</f>
        <v/>
      </c>
      <c r="E318">
        <v>0</v>
      </c>
      <c r="F318">
        <v>5</v>
      </c>
      <c r="G318" t="str">
        <f>個人申込!AG79</f>
        <v>999:99.99</v>
      </c>
    </row>
    <row r="319" spans="1:7" x14ac:dyDescent="0.15">
      <c r="A319" t="str">
        <f>IF(個人申込!K80="","",個人申込!S80)</f>
        <v/>
      </c>
      <c r="B319" t="str">
        <f>個人申込!AA80</f>
        <v/>
      </c>
      <c r="C319" t="str">
        <f>個人申込!AD80</f>
        <v/>
      </c>
      <c r="D319" t="str">
        <f>個人申込!V80</f>
        <v/>
      </c>
      <c r="E319">
        <v>0</v>
      </c>
      <c r="F319">
        <v>5</v>
      </c>
      <c r="G319" t="str">
        <f>個人申込!AG80</f>
        <v>999:99.99</v>
      </c>
    </row>
    <row r="320" spans="1:7" x14ac:dyDescent="0.15">
      <c r="A320" t="str">
        <f>IF(個人申込!K81="","",個人申込!S81)</f>
        <v/>
      </c>
      <c r="B320" t="str">
        <f>個人申込!AA81</f>
        <v/>
      </c>
      <c r="C320" t="str">
        <f>個人申込!AD81</f>
        <v/>
      </c>
      <c r="D320" t="str">
        <f>個人申込!V81</f>
        <v/>
      </c>
      <c r="E320">
        <v>0</v>
      </c>
      <c r="F320">
        <v>5</v>
      </c>
      <c r="G320" t="str">
        <f>個人申込!AG81</f>
        <v>999:99.99</v>
      </c>
    </row>
    <row r="321" spans="1:7" x14ac:dyDescent="0.15">
      <c r="A321" t="str">
        <f>IF(個人申込!K82="","",個人申込!S82)</f>
        <v/>
      </c>
      <c r="B321" t="str">
        <f>個人申込!AA82</f>
        <v/>
      </c>
      <c r="C321" t="str">
        <f>個人申込!AD82</f>
        <v/>
      </c>
      <c r="D321" t="str">
        <f>個人申込!V82</f>
        <v/>
      </c>
      <c r="E321">
        <v>0</v>
      </c>
      <c r="F321">
        <v>5</v>
      </c>
      <c r="G321" t="str">
        <f>個人申込!AG82</f>
        <v>999:99.99</v>
      </c>
    </row>
    <row r="322" spans="1:7" x14ac:dyDescent="0.15">
      <c r="A322" t="str">
        <f>IF(個人申込!K83="","",個人申込!S83)</f>
        <v/>
      </c>
      <c r="B322" t="str">
        <f>個人申込!AA83</f>
        <v/>
      </c>
      <c r="C322" t="str">
        <f>個人申込!AD83</f>
        <v/>
      </c>
      <c r="D322" t="str">
        <f>個人申込!V83</f>
        <v/>
      </c>
      <c r="E322">
        <v>0</v>
      </c>
      <c r="F322">
        <v>5</v>
      </c>
      <c r="G322" t="str">
        <f>個人申込!AG83</f>
        <v>999:99.99</v>
      </c>
    </row>
    <row r="323" spans="1:7" x14ac:dyDescent="0.15">
      <c r="A323" t="str">
        <f>IF(個人申込!K84="","",個人申込!S84)</f>
        <v/>
      </c>
      <c r="B323" t="str">
        <f>個人申込!AA84</f>
        <v/>
      </c>
      <c r="C323" t="str">
        <f>個人申込!AD84</f>
        <v/>
      </c>
      <c r="D323" t="str">
        <f>個人申込!V84</f>
        <v/>
      </c>
      <c r="E323">
        <v>0</v>
      </c>
      <c r="F323">
        <v>5</v>
      </c>
      <c r="G323" t="str">
        <f>個人申込!AG84</f>
        <v>999:99.99</v>
      </c>
    </row>
    <row r="324" spans="1:7" x14ac:dyDescent="0.15">
      <c r="A324" t="str">
        <f>IF(個人申込!K85="","",個人申込!S85)</f>
        <v/>
      </c>
      <c r="B324" t="str">
        <f>個人申込!AA85</f>
        <v/>
      </c>
      <c r="C324" t="str">
        <f>個人申込!AD85</f>
        <v/>
      </c>
      <c r="D324" t="str">
        <f>個人申込!V85</f>
        <v/>
      </c>
      <c r="E324">
        <v>0</v>
      </c>
      <c r="F324">
        <v>5</v>
      </c>
      <c r="G324" t="str">
        <f>個人申込!AG85</f>
        <v>999:99.99</v>
      </c>
    </row>
    <row r="325" spans="1:7" x14ac:dyDescent="0.15">
      <c r="A325" t="str">
        <f>IF(個人申込!K86="","",個人申込!S86)</f>
        <v/>
      </c>
      <c r="B325" t="str">
        <f>個人申込!AA86</f>
        <v/>
      </c>
      <c r="C325" t="str">
        <f>個人申込!AD86</f>
        <v/>
      </c>
      <c r="D325" t="str">
        <f>個人申込!V86</f>
        <v/>
      </c>
      <c r="E325">
        <v>0</v>
      </c>
      <c r="F325">
        <v>5</v>
      </c>
      <c r="G325" t="str">
        <f>個人申込!AG86</f>
        <v>999:99.99</v>
      </c>
    </row>
    <row r="326" spans="1:7" x14ac:dyDescent="0.15">
      <c r="A326" t="str">
        <f>IF(個人申込!K87="","",個人申込!S87)</f>
        <v/>
      </c>
      <c r="B326" t="str">
        <f>個人申込!AA87</f>
        <v/>
      </c>
      <c r="C326" t="str">
        <f>個人申込!AD87</f>
        <v/>
      </c>
      <c r="D326" t="str">
        <f>個人申込!V87</f>
        <v/>
      </c>
      <c r="E326">
        <v>0</v>
      </c>
      <c r="F326">
        <v>5</v>
      </c>
      <c r="G326" t="str">
        <f>個人申込!AG87</f>
        <v>999:99.99</v>
      </c>
    </row>
    <row r="327" spans="1:7" x14ac:dyDescent="0.15">
      <c r="A327" t="str">
        <f>IF(個人申込!K88="","",個人申込!S88)</f>
        <v/>
      </c>
      <c r="B327" t="str">
        <f>個人申込!AA88</f>
        <v/>
      </c>
      <c r="C327" t="str">
        <f>個人申込!AD88</f>
        <v/>
      </c>
      <c r="D327" t="str">
        <f>個人申込!V88</f>
        <v/>
      </c>
      <c r="E327">
        <v>0</v>
      </c>
      <c r="F327">
        <v>5</v>
      </c>
      <c r="G327" t="str">
        <f>個人申込!AG88</f>
        <v>999:99.99</v>
      </c>
    </row>
    <row r="328" spans="1:7" x14ac:dyDescent="0.15">
      <c r="A328" t="str">
        <f>IF(個人申込!K89="","",個人申込!S89)</f>
        <v/>
      </c>
      <c r="B328" t="str">
        <f>個人申込!AA89</f>
        <v/>
      </c>
      <c r="C328" t="str">
        <f>個人申込!AD89</f>
        <v/>
      </c>
      <c r="D328" t="str">
        <f>個人申込!V89</f>
        <v/>
      </c>
      <c r="E328">
        <v>0</v>
      </c>
      <c r="F328">
        <v>5</v>
      </c>
      <c r="G328" t="str">
        <f>個人申込!AG89</f>
        <v>999:99.99</v>
      </c>
    </row>
    <row r="329" spans="1:7" x14ac:dyDescent="0.15">
      <c r="A329" t="str">
        <f>IF(個人申込!K90="","",個人申込!S90)</f>
        <v/>
      </c>
      <c r="B329" t="str">
        <f>個人申込!AA90</f>
        <v/>
      </c>
      <c r="C329" t="str">
        <f>個人申込!AD90</f>
        <v/>
      </c>
      <c r="D329" t="str">
        <f>個人申込!V90</f>
        <v/>
      </c>
      <c r="E329">
        <v>0</v>
      </c>
      <c r="F329">
        <v>5</v>
      </c>
      <c r="G329" t="str">
        <f>個人申込!AG90</f>
        <v>999:99.99</v>
      </c>
    </row>
    <row r="330" spans="1:7" x14ac:dyDescent="0.15">
      <c r="A330" t="str">
        <f>IF(個人申込!K91="","",個人申込!S91)</f>
        <v/>
      </c>
      <c r="B330" t="str">
        <f>個人申込!AA91</f>
        <v/>
      </c>
      <c r="C330" t="str">
        <f>個人申込!AD91</f>
        <v/>
      </c>
      <c r="D330" t="str">
        <f>個人申込!V91</f>
        <v/>
      </c>
      <c r="E330">
        <v>0</v>
      </c>
      <c r="F330">
        <v>5</v>
      </c>
      <c r="G330" t="str">
        <f>個人申込!AG91</f>
        <v>999:99.99</v>
      </c>
    </row>
    <row r="331" spans="1:7" x14ac:dyDescent="0.15">
      <c r="A331" t="str">
        <f>IF(個人申込!K92="","",個人申込!S92)</f>
        <v/>
      </c>
      <c r="B331" t="str">
        <f>個人申込!AA92</f>
        <v/>
      </c>
      <c r="C331" t="str">
        <f>個人申込!AD92</f>
        <v/>
      </c>
      <c r="D331" t="str">
        <f>個人申込!V92</f>
        <v/>
      </c>
      <c r="E331">
        <v>0</v>
      </c>
      <c r="F331">
        <v>5</v>
      </c>
      <c r="G331" t="str">
        <f>個人申込!AG92</f>
        <v>999:99.99</v>
      </c>
    </row>
    <row r="332" spans="1:7" x14ac:dyDescent="0.15">
      <c r="A332" t="str">
        <f>IF(個人申込!K93="","",個人申込!S93)</f>
        <v/>
      </c>
      <c r="B332" t="str">
        <f>個人申込!AA93</f>
        <v/>
      </c>
      <c r="C332" t="str">
        <f>個人申込!AD93</f>
        <v/>
      </c>
      <c r="D332" t="str">
        <f>個人申込!V93</f>
        <v/>
      </c>
      <c r="E332">
        <v>0</v>
      </c>
      <c r="F332">
        <v>5</v>
      </c>
      <c r="G332" t="str">
        <f>個人申込!AG93</f>
        <v>999:99.99</v>
      </c>
    </row>
    <row r="333" spans="1:7" x14ac:dyDescent="0.15">
      <c r="A333" t="str">
        <f>IF(個人申込!K94="","",個人申込!S94)</f>
        <v/>
      </c>
      <c r="B333" t="str">
        <f>個人申込!AA94</f>
        <v/>
      </c>
      <c r="C333" t="str">
        <f>個人申込!AD94</f>
        <v/>
      </c>
      <c r="D333" t="str">
        <f>個人申込!V94</f>
        <v/>
      </c>
      <c r="E333">
        <v>0</v>
      </c>
      <c r="F333">
        <v>5</v>
      </c>
      <c r="G333" t="str">
        <f>個人申込!AG94</f>
        <v>999:99.99</v>
      </c>
    </row>
    <row r="334" spans="1:7" x14ac:dyDescent="0.15">
      <c r="A334" t="str">
        <f>IF(個人申込!K95="","",個人申込!S95)</f>
        <v/>
      </c>
      <c r="B334" t="str">
        <f>個人申込!AA95</f>
        <v/>
      </c>
      <c r="C334" t="str">
        <f>個人申込!AD95</f>
        <v/>
      </c>
      <c r="D334" t="str">
        <f>個人申込!V95</f>
        <v/>
      </c>
      <c r="E334">
        <v>0</v>
      </c>
      <c r="F334">
        <v>5</v>
      </c>
      <c r="G334" t="str">
        <f>個人申込!AG95</f>
        <v>999:99.99</v>
      </c>
    </row>
    <row r="335" spans="1:7" x14ac:dyDescent="0.15">
      <c r="A335" t="str">
        <f>IF(個人申込!K96="","",個人申込!S96)</f>
        <v/>
      </c>
      <c r="B335" t="str">
        <f>個人申込!AA96</f>
        <v/>
      </c>
      <c r="C335" t="str">
        <f>個人申込!AD96</f>
        <v/>
      </c>
      <c r="D335" t="str">
        <f>個人申込!V96</f>
        <v/>
      </c>
      <c r="E335">
        <v>0</v>
      </c>
      <c r="F335">
        <v>5</v>
      </c>
      <c r="G335" t="str">
        <f>個人申込!AG96</f>
        <v>999:99.99</v>
      </c>
    </row>
    <row r="336" spans="1:7" x14ac:dyDescent="0.15">
      <c r="A336" t="str">
        <f>IF(個人申込!K97="","",個人申込!S97)</f>
        <v/>
      </c>
      <c r="B336" t="str">
        <f>個人申込!AA97</f>
        <v/>
      </c>
      <c r="C336" t="str">
        <f>個人申込!AD97</f>
        <v/>
      </c>
      <c r="D336" t="str">
        <f>個人申込!V97</f>
        <v/>
      </c>
      <c r="E336">
        <v>0</v>
      </c>
      <c r="F336">
        <v>5</v>
      </c>
      <c r="G336" t="str">
        <f>個人申込!AG97</f>
        <v>999:99.99</v>
      </c>
    </row>
    <row r="337" spans="1:7" x14ac:dyDescent="0.15">
      <c r="A337" t="str">
        <f>IF(個人申込!K98="","",個人申込!S98)</f>
        <v/>
      </c>
      <c r="B337" t="str">
        <f>個人申込!AA98</f>
        <v/>
      </c>
      <c r="C337" t="str">
        <f>個人申込!AD98</f>
        <v/>
      </c>
      <c r="D337" t="str">
        <f>個人申込!V98</f>
        <v/>
      </c>
      <c r="E337">
        <v>0</v>
      </c>
      <c r="F337">
        <v>5</v>
      </c>
      <c r="G337" t="str">
        <f>個人申込!AG98</f>
        <v>999:99.99</v>
      </c>
    </row>
    <row r="338" spans="1:7" x14ac:dyDescent="0.15">
      <c r="A338" t="str">
        <f>IF(個人申込!K99="","",個人申込!S99)</f>
        <v/>
      </c>
      <c r="B338" t="str">
        <f>個人申込!AA99</f>
        <v/>
      </c>
      <c r="C338" t="str">
        <f>個人申込!AD99</f>
        <v/>
      </c>
      <c r="D338" t="str">
        <f>個人申込!V99</f>
        <v/>
      </c>
      <c r="E338">
        <v>0</v>
      </c>
      <c r="F338">
        <v>5</v>
      </c>
      <c r="G338" t="str">
        <f>個人申込!AG99</f>
        <v>999:99.99</v>
      </c>
    </row>
    <row r="339" spans="1:7" x14ac:dyDescent="0.15">
      <c r="A339" t="str">
        <f>IF(個人申込!K100="","",個人申込!S100)</f>
        <v/>
      </c>
      <c r="B339" t="str">
        <f>個人申込!AA100</f>
        <v/>
      </c>
      <c r="C339" t="str">
        <f>個人申込!AD100</f>
        <v/>
      </c>
      <c r="D339" t="str">
        <f>個人申込!V100</f>
        <v/>
      </c>
      <c r="E339">
        <v>0</v>
      </c>
      <c r="F339">
        <v>5</v>
      </c>
      <c r="G339" t="str">
        <f>個人申込!AG100</f>
        <v>999:99.99</v>
      </c>
    </row>
    <row r="340" spans="1:7" x14ac:dyDescent="0.15">
      <c r="A340" t="str">
        <f>IF(個人申込!K101="","",個人申込!S101)</f>
        <v/>
      </c>
      <c r="B340" t="str">
        <f>個人申込!AA101</f>
        <v/>
      </c>
      <c r="C340" t="str">
        <f>個人申込!AD101</f>
        <v/>
      </c>
      <c r="D340" t="str">
        <f>個人申込!V101</f>
        <v/>
      </c>
      <c r="E340">
        <v>0</v>
      </c>
      <c r="F340">
        <v>5</v>
      </c>
      <c r="G340" t="str">
        <f>個人申込!AG101</f>
        <v>999:99.99</v>
      </c>
    </row>
    <row r="341" spans="1:7" x14ac:dyDescent="0.15">
      <c r="A341" t="str">
        <f>IF(個人申込!K102="","",個人申込!S102)</f>
        <v/>
      </c>
      <c r="B341" t="str">
        <f>個人申込!AA102</f>
        <v/>
      </c>
      <c r="C341" t="str">
        <f>個人申込!AD102</f>
        <v/>
      </c>
      <c r="D341" t="str">
        <f>個人申込!V102</f>
        <v/>
      </c>
      <c r="E341">
        <v>0</v>
      </c>
      <c r="F341">
        <v>5</v>
      </c>
      <c r="G341" t="str">
        <f>個人申込!AG102</f>
        <v>999:99.99</v>
      </c>
    </row>
    <row r="342" spans="1:7" x14ac:dyDescent="0.15">
      <c r="A342" t="str">
        <f>IF(個人申込!K103="","",個人申込!S103)</f>
        <v/>
      </c>
      <c r="B342" t="str">
        <f>個人申込!AA103</f>
        <v/>
      </c>
      <c r="C342" t="str">
        <f>個人申込!AD103</f>
        <v/>
      </c>
      <c r="D342" t="str">
        <f>個人申込!V103</f>
        <v/>
      </c>
      <c r="E342">
        <v>0</v>
      </c>
      <c r="F342">
        <v>5</v>
      </c>
      <c r="G342" t="str">
        <f>個人申込!AG103</f>
        <v>999:99.99</v>
      </c>
    </row>
    <row r="343" spans="1:7" x14ac:dyDescent="0.15">
      <c r="A343" t="str">
        <f>IF(個人申込!K104="","",個人申込!S104)</f>
        <v/>
      </c>
      <c r="B343" t="str">
        <f>個人申込!AA104</f>
        <v/>
      </c>
      <c r="C343" t="str">
        <f>個人申込!AD104</f>
        <v/>
      </c>
      <c r="D343" t="str">
        <f>個人申込!V104</f>
        <v/>
      </c>
      <c r="E343">
        <v>0</v>
      </c>
      <c r="F343">
        <v>5</v>
      </c>
      <c r="G343" t="str">
        <f>個人申込!AG104</f>
        <v>999:99.99</v>
      </c>
    </row>
    <row r="344" spans="1:7" x14ac:dyDescent="0.15">
      <c r="A344" t="str">
        <f>IF(個人申込!K105="","",個人申込!S105)</f>
        <v/>
      </c>
      <c r="B344" t="str">
        <f>個人申込!AA105</f>
        <v/>
      </c>
      <c r="C344" t="str">
        <f>個人申込!AD105</f>
        <v/>
      </c>
      <c r="D344" t="str">
        <f>個人申込!V105</f>
        <v/>
      </c>
      <c r="E344">
        <v>0</v>
      </c>
      <c r="F344">
        <v>5</v>
      </c>
      <c r="G344" t="str">
        <f>個人申込!AG105</f>
        <v>999:99.99</v>
      </c>
    </row>
    <row r="345" spans="1:7" x14ac:dyDescent="0.15">
      <c r="A345" t="str">
        <f>IF(個人申込!K106="","",個人申込!S106)</f>
        <v/>
      </c>
      <c r="B345" t="str">
        <f>個人申込!AA106</f>
        <v/>
      </c>
      <c r="C345" t="str">
        <f>個人申込!AD106</f>
        <v/>
      </c>
      <c r="D345" t="str">
        <f>個人申込!V106</f>
        <v/>
      </c>
      <c r="E345">
        <v>0</v>
      </c>
      <c r="F345">
        <v>5</v>
      </c>
      <c r="G345" t="str">
        <f>個人申込!AG106</f>
        <v>999:99.99</v>
      </c>
    </row>
    <row r="346" spans="1:7" x14ac:dyDescent="0.15">
      <c r="A346" t="str">
        <f>IF(個人申込!K107="","",個人申込!S107)</f>
        <v/>
      </c>
      <c r="B346" t="str">
        <f>個人申込!AA107</f>
        <v/>
      </c>
      <c r="C346" t="str">
        <f>個人申込!AD107</f>
        <v/>
      </c>
      <c r="D346" t="str">
        <f>個人申込!V107</f>
        <v/>
      </c>
      <c r="E346">
        <v>0</v>
      </c>
      <c r="F346">
        <v>5</v>
      </c>
      <c r="G346" t="str">
        <f>個人申込!AG107</f>
        <v>999:99.99</v>
      </c>
    </row>
    <row r="347" spans="1:7" x14ac:dyDescent="0.15">
      <c r="A347" t="str">
        <f>IF(個人申込!K108="","",個人申込!S108)</f>
        <v/>
      </c>
      <c r="B347" t="str">
        <f>個人申込!AA108</f>
        <v/>
      </c>
      <c r="C347" t="str">
        <f>個人申込!AD108</f>
        <v/>
      </c>
      <c r="D347" t="str">
        <f>個人申込!V108</f>
        <v/>
      </c>
      <c r="E347">
        <v>0</v>
      </c>
      <c r="F347">
        <v>5</v>
      </c>
      <c r="G347" t="str">
        <f>個人申込!AG108</f>
        <v>999:99.99</v>
      </c>
    </row>
    <row r="348" spans="1:7" x14ac:dyDescent="0.15">
      <c r="A348" t="str">
        <f>IF(個人申込!K109="","",個人申込!S109)</f>
        <v/>
      </c>
      <c r="B348" t="str">
        <f>個人申込!AA109</f>
        <v/>
      </c>
      <c r="C348" t="str">
        <f>個人申込!AD109</f>
        <v/>
      </c>
      <c r="D348" t="str">
        <f>個人申込!V109</f>
        <v/>
      </c>
      <c r="E348">
        <v>0</v>
      </c>
      <c r="F348">
        <v>5</v>
      </c>
      <c r="G348" t="str">
        <f>個人申込!AG109</f>
        <v>999:99.99</v>
      </c>
    </row>
    <row r="349" spans="1:7" x14ac:dyDescent="0.15">
      <c r="A349" t="str">
        <f>IF(個人申込!K110="","",個人申込!S110)</f>
        <v/>
      </c>
      <c r="B349" t="str">
        <f>個人申込!AA110</f>
        <v/>
      </c>
      <c r="C349" t="str">
        <f>個人申込!AD110</f>
        <v/>
      </c>
      <c r="D349" t="str">
        <f>個人申込!V110</f>
        <v/>
      </c>
      <c r="E349">
        <v>0</v>
      </c>
      <c r="F349">
        <v>5</v>
      </c>
      <c r="G349" t="str">
        <f>個人申込!AG110</f>
        <v>999:99.99</v>
      </c>
    </row>
    <row r="350" spans="1:7" x14ac:dyDescent="0.15">
      <c r="A350" t="str">
        <f>IF(個人申込!K111="","",個人申込!S111)</f>
        <v/>
      </c>
      <c r="B350" t="str">
        <f>個人申込!AA111</f>
        <v/>
      </c>
      <c r="C350" t="str">
        <f>個人申込!AD111</f>
        <v/>
      </c>
      <c r="D350" t="str">
        <f>個人申込!V111</f>
        <v/>
      </c>
      <c r="E350">
        <v>0</v>
      </c>
      <c r="F350">
        <v>5</v>
      </c>
      <c r="G350" t="str">
        <f>個人申込!AG111</f>
        <v>999:99.99</v>
      </c>
    </row>
    <row r="351" spans="1:7" x14ac:dyDescent="0.15">
      <c r="A351" t="str">
        <f>IF(個人申込!K112="","",個人申込!S112)</f>
        <v/>
      </c>
      <c r="B351" t="str">
        <f>個人申込!AA112</f>
        <v/>
      </c>
      <c r="C351" t="str">
        <f>個人申込!AD112</f>
        <v/>
      </c>
      <c r="D351" t="str">
        <f>個人申込!V112</f>
        <v/>
      </c>
      <c r="E351">
        <v>0</v>
      </c>
      <c r="F351">
        <v>5</v>
      </c>
      <c r="G351" t="str">
        <f>個人申込!AG112</f>
        <v>999:99.99</v>
      </c>
    </row>
    <row r="352" spans="1:7" x14ac:dyDescent="0.15">
      <c r="A352" t="str">
        <f>IF(個人申込!K113="","",個人申込!S113)</f>
        <v/>
      </c>
      <c r="B352" t="str">
        <f>個人申込!AA113</f>
        <v/>
      </c>
      <c r="C352" t="str">
        <f>個人申込!AD113</f>
        <v/>
      </c>
      <c r="D352" t="str">
        <f>個人申込!V113</f>
        <v/>
      </c>
      <c r="E352">
        <v>0</v>
      </c>
      <c r="F352">
        <v>5</v>
      </c>
      <c r="G352" t="str">
        <f>個人申込!AG113</f>
        <v>999:99.99</v>
      </c>
    </row>
    <row r="353" spans="1:7" x14ac:dyDescent="0.15">
      <c r="A353" t="str">
        <f>IF(個人申込!K114="","",個人申込!S114)</f>
        <v/>
      </c>
      <c r="B353" t="str">
        <f>個人申込!AA114</f>
        <v/>
      </c>
      <c r="C353" t="str">
        <f>個人申込!AD114</f>
        <v/>
      </c>
      <c r="D353" t="str">
        <f>個人申込!V114</f>
        <v/>
      </c>
      <c r="E353">
        <v>0</v>
      </c>
      <c r="F353">
        <v>5</v>
      </c>
      <c r="G353" t="str">
        <f>個人申込!AG114</f>
        <v>999:99.99</v>
      </c>
    </row>
    <row r="354" spans="1:7" x14ac:dyDescent="0.15">
      <c r="A354" t="str">
        <f>IF(個人申込!K115="","",個人申込!S115)</f>
        <v/>
      </c>
      <c r="B354" t="str">
        <f>個人申込!AA115</f>
        <v/>
      </c>
      <c r="C354" t="str">
        <f>個人申込!AD115</f>
        <v/>
      </c>
      <c r="D354" t="str">
        <f>個人申込!V115</f>
        <v/>
      </c>
      <c r="E354">
        <v>0</v>
      </c>
      <c r="F354">
        <v>5</v>
      </c>
      <c r="G354" t="str">
        <f>個人申込!AG115</f>
        <v>999:99.99</v>
      </c>
    </row>
    <row r="355" spans="1:7" x14ac:dyDescent="0.15">
      <c r="A355" t="str">
        <f>IF(個人申込!K116="","",個人申込!S116)</f>
        <v/>
      </c>
      <c r="B355" t="str">
        <f>個人申込!AA116</f>
        <v/>
      </c>
      <c r="C355" t="str">
        <f>個人申込!AD116</f>
        <v/>
      </c>
      <c r="D355" t="str">
        <f>個人申込!V116</f>
        <v/>
      </c>
      <c r="E355">
        <v>0</v>
      </c>
      <c r="F355">
        <v>5</v>
      </c>
      <c r="G355" t="str">
        <f>個人申込!AG116</f>
        <v>999:99.99</v>
      </c>
    </row>
    <row r="356" spans="1:7" x14ac:dyDescent="0.15">
      <c r="A356" t="str">
        <f>IF(個人申込!K117="","",個人申込!S117)</f>
        <v/>
      </c>
      <c r="B356" t="str">
        <f>個人申込!AA117</f>
        <v/>
      </c>
      <c r="C356" t="str">
        <f>個人申込!AD117</f>
        <v/>
      </c>
      <c r="D356" t="str">
        <f>個人申込!V117</f>
        <v/>
      </c>
      <c r="E356">
        <v>0</v>
      </c>
      <c r="F356">
        <v>5</v>
      </c>
      <c r="G356" t="str">
        <f>個人申込!AG117</f>
        <v>999:99.99</v>
      </c>
    </row>
    <row r="357" spans="1:7" x14ac:dyDescent="0.15">
      <c r="A357" t="str">
        <f>IF(個人申込!K118="","",個人申込!S118)</f>
        <v/>
      </c>
      <c r="B357" t="str">
        <f>個人申込!AA118</f>
        <v/>
      </c>
      <c r="C357" t="str">
        <f>個人申込!AD118</f>
        <v/>
      </c>
      <c r="D357" t="str">
        <f>個人申込!V118</f>
        <v/>
      </c>
      <c r="E357">
        <v>0</v>
      </c>
      <c r="F357">
        <v>5</v>
      </c>
      <c r="G357" t="str">
        <f>個人申込!AG118</f>
        <v>999:99.99</v>
      </c>
    </row>
    <row r="358" spans="1:7" x14ac:dyDescent="0.15">
      <c r="A358" t="str">
        <f>IF(個人申込!K119="","",個人申込!S119)</f>
        <v/>
      </c>
      <c r="B358" t="str">
        <f>個人申込!AA119</f>
        <v/>
      </c>
      <c r="C358" t="str">
        <f>個人申込!AD119</f>
        <v/>
      </c>
      <c r="D358" t="str">
        <f>個人申込!V119</f>
        <v/>
      </c>
      <c r="E358">
        <v>0</v>
      </c>
      <c r="F358">
        <v>5</v>
      </c>
      <c r="G358" t="str">
        <f>個人申込!AG119</f>
        <v>999:99.99</v>
      </c>
    </row>
    <row r="359" spans="1:7" x14ac:dyDescent="0.15">
      <c r="A359" t="str">
        <f>IF(個人申込!K120="","",個人申込!S120)</f>
        <v/>
      </c>
      <c r="B359" t="str">
        <f>個人申込!AA120</f>
        <v/>
      </c>
      <c r="C359" t="str">
        <f>個人申込!AD120</f>
        <v/>
      </c>
      <c r="D359" t="str">
        <f>個人申込!V120</f>
        <v/>
      </c>
      <c r="E359">
        <v>0</v>
      </c>
      <c r="F359">
        <v>5</v>
      </c>
      <c r="G359" t="str">
        <f>個人申込!AG120</f>
        <v>999:99.99</v>
      </c>
    </row>
    <row r="360" spans="1:7" x14ac:dyDescent="0.15">
      <c r="A360" t="str">
        <f>IF(個人申込!K121="","",個人申込!S121)</f>
        <v/>
      </c>
      <c r="B360" t="str">
        <f>個人申込!AA121</f>
        <v/>
      </c>
      <c r="C360" t="str">
        <f>個人申込!AD121</f>
        <v/>
      </c>
      <c r="D360" t="str">
        <f>個人申込!V121</f>
        <v/>
      </c>
      <c r="E360">
        <v>0</v>
      </c>
      <c r="F360">
        <v>5</v>
      </c>
      <c r="G360" t="str">
        <f>個人申込!AG121</f>
        <v>999:99.99</v>
      </c>
    </row>
    <row r="361" spans="1:7" x14ac:dyDescent="0.15">
      <c r="A361" t="str">
        <f>IF(個人申込!K122="","",個人申込!S122)</f>
        <v/>
      </c>
      <c r="B361" t="str">
        <f>個人申込!AA122</f>
        <v/>
      </c>
      <c r="C361" t="str">
        <f>個人申込!AD122</f>
        <v/>
      </c>
      <c r="D361" t="str">
        <f>個人申込!V122</f>
        <v/>
      </c>
      <c r="E361">
        <v>0</v>
      </c>
      <c r="F361">
        <v>5</v>
      </c>
      <c r="G361" t="str">
        <f>個人申込!AG122</f>
        <v>999:99.99</v>
      </c>
    </row>
    <row r="362" spans="1:7" x14ac:dyDescent="0.15">
      <c r="A362" t="str">
        <f>IF(個人申込!K123="","",個人申込!S123)</f>
        <v/>
      </c>
      <c r="B362" t="str">
        <f>個人申込!AA123</f>
        <v/>
      </c>
      <c r="C362" t="str">
        <f>個人申込!AD123</f>
        <v/>
      </c>
      <c r="D362" t="str">
        <f>個人申込!V123</f>
        <v/>
      </c>
      <c r="E362">
        <v>0</v>
      </c>
      <c r="F362">
        <v>5</v>
      </c>
      <c r="G362" t="str">
        <f>個人申込!AG123</f>
        <v>999:99.99</v>
      </c>
    </row>
    <row r="363" spans="1:7" x14ac:dyDescent="0.15">
      <c r="A363" t="str">
        <f>IF(個人申込!K124="","",個人申込!S124)</f>
        <v/>
      </c>
      <c r="B363" t="str">
        <f>個人申込!AA124</f>
        <v/>
      </c>
      <c r="C363" t="str">
        <f>個人申込!AD124</f>
        <v/>
      </c>
      <c r="D363" t="str">
        <f>個人申込!V124</f>
        <v/>
      </c>
      <c r="E363">
        <v>0</v>
      </c>
      <c r="F363">
        <v>5</v>
      </c>
      <c r="G363" t="str">
        <f>個人申込!AG124</f>
        <v>999:99.99</v>
      </c>
    </row>
    <row r="364" spans="1:7" x14ac:dyDescent="0.15">
      <c r="A364" t="str">
        <f>IF(個人申込!K125="","",個人申込!S125)</f>
        <v/>
      </c>
      <c r="B364" t="str">
        <f>個人申込!AA125</f>
        <v/>
      </c>
      <c r="C364" t="str">
        <f>個人申込!AD125</f>
        <v/>
      </c>
      <c r="D364" t="str">
        <f>個人申込!V125</f>
        <v/>
      </c>
      <c r="E364">
        <v>0</v>
      </c>
      <c r="F364">
        <v>5</v>
      </c>
      <c r="G364" t="str">
        <f>個人申込!AG125</f>
        <v>999:99.99</v>
      </c>
    </row>
    <row r="365" spans="1:7" x14ac:dyDescent="0.15">
      <c r="A365" t="str">
        <f>IF(個人申込!K126="","",個人申込!S126)</f>
        <v/>
      </c>
      <c r="B365" t="str">
        <f>個人申込!AA126</f>
        <v/>
      </c>
      <c r="C365" t="str">
        <f>個人申込!AD126</f>
        <v/>
      </c>
      <c r="D365" t="str">
        <f>個人申込!V126</f>
        <v/>
      </c>
      <c r="E365">
        <v>0</v>
      </c>
      <c r="F365">
        <v>5</v>
      </c>
      <c r="G365" t="str">
        <f>個人申込!AG126</f>
        <v>999:99.99</v>
      </c>
    </row>
    <row r="366" spans="1:7" x14ac:dyDescent="0.15">
      <c r="A366" t="str">
        <f>IF(個人申込!K127="","",個人申込!S127)</f>
        <v/>
      </c>
      <c r="B366" t="str">
        <f>個人申込!AA127</f>
        <v/>
      </c>
      <c r="C366" t="str">
        <f>個人申込!AD127</f>
        <v/>
      </c>
      <c r="D366" t="str">
        <f>個人申込!V127</f>
        <v/>
      </c>
      <c r="E366">
        <v>0</v>
      </c>
      <c r="F366">
        <v>5</v>
      </c>
      <c r="G366" t="str">
        <f>個人申込!AG127</f>
        <v>999:99.99</v>
      </c>
    </row>
    <row r="367" spans="1:7" x14ac:dyDescent="0.15">
      <c r="A367" s="38" t="str">
        <f>IF(個人申込!K128="","",個人申込!S128)</f>
        <v/>
      </c>
      <c r="B367" s="38" t="str">
        <f>個人申込!AA128</f>
        <v/>
      </c>
      <c r="C367" s="38" t="str">
        <f>個人申込!AD128</f>
        <v/>
      </c>
      <c r="D367" s="38" t="str">
        <f>個人申込!V128</f>
        <v/>
      </c>
      <c r="E367" s="38">
        <v>0</v>
      </c>
      <c r="F367" s="38">
        <v>5</v>
      </c>
      <c r="G367" s="38" t="str">
        <f>個人申込!AG128</f>
        <v>999:99.99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I27"/>
  <sheetViews>
    <sheetView workbookViewId="0"/>
  </sheetViews>
  <sheetFormatPr defaultRowHeight="12" x14ac:dyDescent="0.15"/>
  <cols>
    <col min="1" max="1" width="5.33203125" customWidth="1"/>
    <col min="2" max="2" width="13.33203125" customWidth="1"/>
    <col min="3" max="3" width="18.44140625" customWidth="1"/>
    <col min="4" max="4" width="7.33203125" customWidth="1"/>
    <col min="5" max="5" width="12.6640625" customWidth="1"/>
    <col min="6" max="7" width="8.33203125" customWidth="1"/>
    <col min="8" max="8" width="6.6640625" customWidth="1"/>
    <col min="9" max="9" width="5.6640625" customWidth="1"/>
  </cols>
  <sheetData>
    <row r="1" spans="1:9" s="41" customFormat="1" x14ac:dyDescent="0.15">
      <c r="A1" s="41" t="s">
        <v>63</v>
      </c>
      <c r="B1" s="41" t="s">
        <v>64</v>
      </c>
      <c r="C1" s="41" t="s">
        <v>65</v>
      </c>
      <c r="D1" s="41" t="s">
        <v>66</v>
      </c>
      <c r="E1" s="41" t="s">
        <v>67</v>
      </c>
      <c r="F1" s="41" t="s">
        <v>68</v>
      </c>
      <c r="G1" s="41" t="s">
        <v>69</v>
      </c>
      <c r="H1" s="41" t="s">
        <v>70</v>
      </c>
      <c r="I1" s="41" t="s">
        <v>71</v>
      </c>
    </row>
    <row r="2" spans="1:9" x14ac:dyDescent="0.15">
      <c r="A2" t="str">
        <f>IF(リレー申込!C7="","",0)</f>
        <v/>
      </c>
      <c r="B2" s="27">
        <f>団体!$C$3</f>
        <v>0</v>
      </c>
      <c r="C2">
        <f>団体!$E$3</f>
        <v>0</v>
      </c>
      <c r="D2" s="26" t="str">
        <f>リレー申込!H7</f>
        <v/>
      </c>
      <c r="E2" t="str">
        <f>リレー申込!G7</f>
        <v>999:99.99</v>
      </c>
      <c r="F2" s="26">
        <f>団体!$B$3</f>
        <v>14001</v>
      </c>
      <c r="G2">
        <v>0</v>
      </c>
      <c r="H2">
        <v>7</v>
      </c>
      <c r="I2">
        <v>400</v>
      </c>
    </row>
    <row r="3" spans="1:9" x14ac:dyDescent="0.15">
      <c r="A3" t="str">
        <f>IF(リレー申込!C8="","",0)</f>
        <v/>
      </c>
      <c r="B3" s="27">
        <f>団体!$C$3</f>
        <v>0</v>
      </c>
      <c r="C3">
        <f>団体!$E$3</f>
        <v>0</v>
      </c>
      <c r="D3" s="26" t="str">
        <f>リレー申込!H8</f>
        <v/>
      </c>
      <c r="E3" t="str">
        <f>リレー申込!G8</f>
        <v>999:99.99</v>
      </c>
      <c r="F3" s="26">
        <f>団体!$B$3</f>
        <v>14001</v>
      </c>
      <c r="G3">
        <v>0</v>
      </c>
      <c r="H3">
        <v>7</v>
      </c>
      <c r="I3">
        <v>400</v>
      </c>
    </row>
    <row r="4" spans="1:9" x14ac:dyDescent="0.15">
      <c r="A4" t="str">
        <f>IF(リレー申込!C9="","",0)</f>
        <v/>
      </c>
      <c r="B4" s="27">
        <f>団体!$C$3</f>
        <v>0</v>
      </c>
      <c r="C4">
        <f>団体!$E$3</f>
        <v>0</v>
      </c>
      <c r="D4" s="26" t="str">
        <f>リレー申込!H9</f>
        <v/>
      </c>
      <c r="E4" t="str">
        <f>リレー申込!G9</f>
        <v>999:99.99</v>
      </c>
      <c r="F4" s="26">
        <f>団体!$B$3</f>
        <v>14001</v>
      </c>
      <c r="G4">
        <v>0</v>
      </c>
      <c r="H4">
        <v>7</v>
      </c>
      <c r="I4">
        <v>400</v>
      </c>
    </row>
    <row r="5" spans="1:9" x14ac:dyDescent="0.15">
      <c r="A5" t="str">
        <f>IF(リレー申込!C10="","",0)</f>
        <v/>
      </c>
      <c r="B5" s="27">
        <f>団体!$C$3</f>
        <v>0</v>
      </c>
      <c r="C5">
        <f>団体!$E$3</f>
        <v>0</v>
      </c>
      <c r="D5" s="26" t="str">
        <f>リレー申込!H10</f>
        <v/>
      </c>
      <c r="E5" t="str">
        <f>リレー申込!G10</f>
        <v>999:99.99</v>
      </c>
      <c r="F5" s="26">
        <f>団体!$B$3</f>
        <v>14001</v>
      </c>
      <c r="G5">
        <v>0</v>
      </c>
      <c r="H5">
        <v>7</v>
      </c>
      <c r="I5">
        <v>400</v>
      </c>
    </row>
    <row r="6" spans="1:9" x14ac:dyDescent="0.15">
      <c r="A6" s="38" t="str">
        <f>IF(リレー申込!C11="","",0)</f>
        <v/>
      </c>
      <c r="B6" s="45">
        <f>団体!$C$3</f>
        <v>0</v>
      </c>
      <c r="C6" s="38">
        <f>団体!$E$3</f>
        <v>0</v>
      </c>
      <c r="D6" s="43" t="str">
        <f>リレー申込!H11</f>
        <v/>
      </c>
      <c r="E6" s="38" t="str">
        <f>リレー申込!G11</f>
        <v>999:99.99</v>
      </c>
      <c r="F6" s="43">
        <f>団体!$B$3</f>
        <v>14001</v>
      </c>
      <c r="G6" s="38">
        <v>0</v>
      </c>
      <c r="H6" s="38">
        <v>7</v>
      </c>
      <c r="I6" s="38">
        <v>400</v>
      </c>
    </row>
    <row r="7" spans="1:9" x14ac:dyDescent="0.15">
      <c r="B7" s="27"/>
      <c r="D7" s="26"/>
      <c r="F7" s="26"/>
    </row>
    <row r="8" spans="1:9" x14ac:dyDescent="0.15">
      <c r="A8" s="38"/>
      <c r="B8" s="45"/>
      <c r="C8" s="38"/>
      <c r="D8" s="43"/>
      <c r="E8" s="38"/>
      <c r="F8" s="43"/>
      <c r="G8" s="38"/>
      <c r="H8" s="38"/>
      <c r="I8" s="38"/>
    </row>
    <row r="9" spans="1:9" x14ac:dyDescent="0.15">
      <c r="A9" t="str">
        <f>IF(リレー申込!C14="","",0)</f>
        <v/>
      </c>
      <c r="B9" s="27">
        <f>団体!$C$3</f>
        <v>0</v>
      </c>
      <c r="C9">
        <f>団体!$E$3</f>
        <v>0</v>
      </c>
      <c r="D9" s="26" t="str">
        <f>リレー申込!H14</f>
        <v/>
      </c>
      <c r="E9" t="str">
        <f>リレー申込!G14</f>
        <v>999:99.99</v>
      </c>
      <c r="F9" s="26">
        <f>団体!$B$3</f>
        <v>14001</v>
      </c>
      <c r="G9">
        <v>0</v>
      </c>
      <c r="H9">
        <v>6</v>
      </c>
      <c r="I9">
        <v>400</v>
      </c>
    </row>
    <row r="10" spans="1:9" x14ac:dyDescent="0.15">
      <c r="A10" t="str">
        <f>IF(リレー申込!C15="","",0)</f>
        <v/>
      </c>
      <c r="B10" s="27">
        <f>団体!$C$3</f>
        <v>0</v>
      </c>
      <c r="C10">
        <f>団体!$E$3</f>
        <v>0</v>
      </c>
      <c r="D10" s="26" t="str">
        <f>リレー申込!H15</f>
        <v/>
      </c>
      <c r="E10" t="str">
        <f>リレー申込!G15</f>
        <v>999:99.99</v>
      </c>
      <c r="F10" s="26">
        <f>団体!$B$3</f>
        <v>14001</v>
      </c>
      <c r="G10">
        <v>0</v>
      </c>
      <c r="H10">
        <v>6</v>
      </c>
      <c r="I10">
        <v>400</v>
      </c>
    </row>
    <row r="11" spans="1:9" x14ac:dyDescent="0.15">
      <c r="A11" t="str">
        <f>IF(リレー申込!C16="","",0)</f>
        <v/>
      </c>
      <c r="B11" s="27">
        <f>団体!$C$3</f>
        <v>0</v>
      </c>
      <c r="C11">
        <f>団体!$E$3</f>
        <v>0</v>
      </c>
      <c r="D11" s="26" t="str">
        <f>リレー申込!H16</f>
        <v/>
      </c>
      <c r="E11" t="str">
        <f>リレー申込!G16</f>
        <v>999:99.99</v>
      </c>
      <c r="F11" s="26">
        <f>団体!$B$3</f>
        <v>14001</v>
      </c>
      <c r="G11">
        <v>0</v>
      </c>
      <c r="H11">
        <v>6</v>
      </c>
      <c r="I11">
        <v>400</v>
      </c>
    </row>
    <row r="12" spans="1:9" x14ac:dyDescent="0.15">
      <c r="A12" t="str">
        <f>IF(リレー申込!C17="","",0)</f>
        <v/>
      </c>
      <c r="B12" s="27">
        <f>団体!$C$3</f>
        <v>0</v>
      </c>
      <c r="C12">
        <f>団体!$E$3</f>
        <v>0</v>
      </c>
      <c r="D12" s="26" t="str">
        <f>リレー申込!H17</f>
        <v/>
      </c>
      <c r="E12" t="str">
        <f>リレー申込!G17</f>
        <v>999:99.99</v>
      </c>
      <c r="F12" s="26">
        <f>団体!$B$3</f>
        <v>14001</v>
      </c>
      <c r="G12">
        <v>0</v>
      </c>
      <c r="H12">
        <v>6</v>
      </c>
      <c r="I12">
        <v>400</v>
      </c>
    </row>
    <row r="13" spans="1:9" x14ac:dyDescent="0.15">
      <c r="A13" s="38" t="str">
        <f>IF(リレー申込!C18="","",0)</f>
        <v/>
      </c>
      <c r="B13" s="45">
        <f>団体!$C$3</f>
        <v>0</v>
      </c>
      <c r="C13" s="38">
        <f>団体!$E$3</f>
        <v>0</v>
      </c>
      <c r="D13" s="43" t="str">
        <f>リレー申込!H18</f>
        <v/>
      </c>
      <c r="E13" s="38" t="str">
        <f>リレー申込!G18</f>
        <v>999:99.99</v>
      </c>
      <c r="F13" s="43">
        <f>団体!$B$3</f>
        <v>14001</v>
      </c>
      <c r="G13" s="38">
        <v>0</v>
      </c>
      <c r="H13" s="38">
        <v>6</v>
      </c>
      <c r="I13" s="38">
        <v>400</v>
      </c>
    </row>
    <row r="14" spans="1:9" x14ac:dyDescent="0.15">
      <c r="B14" s="27"/>
      <c r="D14" s="26"/>
      <c r="F14" s="26"/>
    </row>
    <row r="15" spans="1:9" x14ac:dyDescent="0.15">
      <c r="A15" s="38"/>
      <c r="B15" s="45"/>
      <c r="C15" s="38"/>
      <c r="D15" s="43"/>
      <c r="E15" s="38"/>
      <c r="F15" s="43"/>
      <c r="G15" s="38"/>
      <c r="H15" s="38"/>
      <c r="I15" s="38"/>
    </row>
    <row r="16" spans="1:9" x14ac:dyDescent="0.15">
      <c r="A16" t="str">
        <f>IF(リレー申込!C21="","",5)</f>
        <v/>
      </c>
      <c r="B16" s="27">
        <f>団体!$C$3</f>
        <v>0</v>
      </c>
      <c r="C16">
        <f>団体!$E$3</f>
        <v>0</v>
      </c>
      <c r="D16" s="26" t="str">
        <f>リレー申込!H21</f>
        <v/>
      </c>
      <c r="E16" t="str">
        <f>リレー申込!G21</f>
        <v>999:99.99</v>
      </c>
      <c r="F16" s="26">
        <f>団体!$B$3</f>
        <v>14001</v>
      </c>
      <c r="G16">
        <v>0</v>
      </c>
      <c r="H16">
        <v>7</v>
      </c>
      <c r="I16">
        <v>400</v>
      </c>
    </row>
    <row r="17" spans="1:9" x14ac:dyDescent="0.15">
      <c r="A17" t="str">
        <f>IF(リレー申込!C22="","",5)</f>
        <v/>
      </c>
      <c r="B17" s="27">
        <f>団体!$C$3</f>
        <v>0</v>
      </c>
      <c r="C17">
        <f>団体!$E$3</f>
        <v>0</v>
      </c>
      <c r="D17" s="26" t="str">
        <f>リレー申込!H22</f>
        <v/>
      </c>
      <c r="E17" t="str">
        <f>リレー申込!G22</f>
        <v>999:99.99</v>
      </c>
      <c r="F17" s="26">
        <f>団体!$B$3</f>
        <v>14001</v>
      </c>
      <c r="G17">
        <v>0</v>
      </c>
      <c r="H17">
        <v>7</v>
      </c>
      <c r="I17">
        <v>400</v>
      </c>
    </row>
    <row r="18" spans="1:9" x14ac:dyDescent="0.15">
      <c r="A18" t="str">
        <f>IF(リレー申込!C23="","",5)</f>
        <v/>
      </c>
      <c r="B18" s="27">
        <f>団体!$C$3</f>
        <v>0</v>
      </c>
      <c r="C18">
        <f>団体!$E$3</f>
        <v>0</v>
      </c>
      <c r="D18" s="26" t="str">
        <f>リレー申込!H23</f>
        <v/>
      </c>
      <c r="E18" t="str">
        <f>リレー申込!G23</f>
        <v>999:99.99</v>
      </c>
      <c r="F18" s="26">
        <f>団体!$B$3</f>
        <v>14001</v>
      </c>
      <c r="G18">
        <v>0</v>
      </c>
      <c r="H18">
        <v>7</v>
      </c>
      <c r="I18">
        <v>400</v>
      </c>
    </row>
    <row r="19" spans="1:9" x14ac:dyDescent="0.15">
      <c r="A19" t="str">
        <f>IF(リレー申込!C24="","",5)</f>
        <v/>
      </c>
      <c r="B19" s="27">
        <f>団体!$C$3</f>
        <v>0</v>
      </c>
      <c r="C19">
        <f>団体!$E$3</f>
        <v>0</v>
      </c>
      <c r="D19" s="26" t="str">
        <f>リレー申込!H24</f>
        <v/>
      </c>
      <c r="E19" t="str">
        <f>リレー申込!G24</f>
        <v>999:99.99</v>
      </c>
      <c r="F19" s="26">
        <f>団体!$B$3</f>
        <v>14001</v>
      </c>
      <c r="G19">
        <v>0</v>
      </c>
      <c r="H19">
        <v>7</v>
      </c>
      <c r="I19">
        <v>400</v>
      </c>
    </row>
    <row r="20" spans="1:9" x14ac:dyDescent="0.15">
      <c r="A20" s="38" t="str">
        <f>IF(リレー申込!C25="","",5)</f>
        <v/>
      </c>
      <c r="B20" s="45">
        <f>団体!$C$3</f>
        <v>0</v>
      </c>
      <c r="C20" s="38">
        <f>団体!$E$3</f>
        <v>0</v>
      </c>
      <c r="D20" s="43" t="str">
        <f>リレー申込!H25</f>
        <v/>
      </c>
      <c r="E20" s="38" t="str">
        <f>リレー申込!G25</f>
        <v>999:99.99</v>
      </c>
      <c r="F20" s="43">
        <f>団体!$B$3</f>
        <v>14001</v>
      </c>
      <c r="G20" s="38">
        <v>0</v>
      </c>
      <c r="H20" s="38">
        <v>7</v>
      </c>
      <c r="I20" s="38">
        <v>400</v>
      </c>
    </row>
    <row r="21" spans="1:9" x14ac:dyDescent="0.15">
      <c r="B21" s="27"/>
      <c r="D21" s="26"/>
      <c r="F21" s="26"/>
    </row>
    <row r="22" spans="1:9" x14ac:dyDescent="0.15">
      <c r="A22" s="38"/>
      <c r="B22" s="45"/>
      <c r="C22" s="38"/>
      <c r="D22" s="43"/>
      <c r="E22" s="38"/>
      <c r="F22" s="43"/>
      <c r="G22" s="38"/>
      <c r="H22" s="38"/>
      <c r="I22" s="38"/>
    </row>
    <row r="23" spans="1:9" x14ac:dyDescent="0.15">
      <c r="A23" t="str">
        <f>IF(リレー申込!C28="","",5)</f>
        <v/>
      </c>
      <c r="B23" s="27">
        <f>団体!$C$3</f>
        <v>0</v>
      </c>
      <c r="C23">
        <f>団体!$E$3</f>
        <v>0</v>
      </c>
      <c r="D23" s="26" t="str">
        <f>リレー申込!H28</f>
        <v/>
      </c>
      <c r="E23" t="str">
        <f>リレー申込!G28</f>
        <v>999:99.99</v>
      </c>
      <c r="F23" s="26">
        <f>団体!$B$3</f>
        <v>14001</v>
      </c>
      <c r="G23">
        <v>0</v>
      </c>
      <c r="H23">
        <v>6</v>
      </c>
      <c r="I23">
        <v>400</v>
      </c>
    </row>
    <row r="24" spans="1:9" x14ac:dyDescent="0.15">
      <c r="A24" t="str">
        <f>IF(リレー申込!C29="","",5)</f>
        <v/>
      </c>
      <c r="B24" s="27">
        <f>団体!$C$3</f>
        <v>0</v>
      </c>
      <c r="C24">
        <f>団体!$E$3</f>
        <v>0</v>
      </c>
      <c r="D24" s="26" t="str">
        <f>リレー申込!H29</f>
        <v/>
      </c>
      <c r="E24" t="str">
        <f>リレー申込!G29</f>
        <v>999:99.99</v>
      </c>
      <c r="F24" s="26">
        <f>団体!$B$3</f>
        <v>14001</v>
      </c>
      <c r="G24">
        <v>0</v>
      </c>
      <c r="H24">
        <v>6</v>
      </c>
      <c r="I24">
        <v>400</v>
      </c>
    </row>
    <row r="25" spans="1:9" x14ac:dyDescent="0.15">
      <c r="A25" t="str">
        <f>IF(リレー申込!C30="","",5)</f>
        <v/>
      </c>
      <c r="B25" s="27">
        <f>団体!$C$3</f>
        <v>0</v>
      </c>
      <c r="C25">
        <f>団体!$E$3</f>
        <v>0</v>
      </c>
      <c r="D25" s="26" t="str">
        <f>リレー申込!H30</f>
        <v/>
      </c>
      <c r="E25" t="str">
        <f>リレー申込!G30</f>
        <v>999:99.99</v>
      </c>
      <c r="F25" s="26">
        <f>団体!$B$3</f>
        <v>14001</v>
      </c>
      <c r="G25">
        <v>0</v>
      </c>
      <c r="H25">
        <v>6</v>
      </c>
      <c r="I25">
        <v>400</v>
      </c>
    </row>
    <row r="26" spans="1:9" x14ac:dyDescent="0.15">
      <c r="A26" t="str">
        <f>IF(リレー申込!C31="","",5)</f>
        <v/>
      </c>
      <c r="B26" s="27">
        <f>団体!$C$3</f>
        <v>0</v>
      </c>
      <c r="C26">
        <f>団体!$E$3</f>
        <v>0</v>
      </c>
      <c r="D26" s="26" t="str">
        <f>リレー申込!H31</f>
        <v/>
      </c>
      <c r="E26" t="str">
        <f>リレー申込!G31</f>
        <v>999:99.99</v>
      </c>
      <c r="F26" s="26">
        <f>団体!$B$3</f>
        <v>14001</v>
      </c>
      <c r="G26">
        <v>0</v>
      </c>
      <c r="H26">
        <v>6</v>
      </c>
      <c r="I26">
        <v>400</v>
      </c>
    </row>
    <row r="27" spans="1:9" x14ac:dyDescent="0.15">
      <c r="A27" s="38" t="str">
        <f>IF(リレー申込!C32="","",5)</f>
        <v/>
      </c>
      <c r="B27" s="45">
        <f>団体!$C$3</f>
        <v>0</v>
      </c>
      <c r="C27" s="38">
        <f>団体!$E$3</f>
        <v>0</v>
      </c>
      <c r="D27" s="43" t="str">
        <f>リレー申込!H32</f>
        <v/>
      </c>
      <c r="E27" s="38" t="str">
        <f>リレー申込!G32</f>
        <v>999:99.99</v>
      </c>
      <c r="F27" s="43">
        <f>団体!$B$3</f>
        <v>14001</v>
      </c>
      <c r="G27" s="38">
        <v>0</v>
      </c>
      <c r="H27" s="38">
        <v>6</v>
      </c>
      <c r="I27" s="38">
        <v>400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個人申込</vt:lpstr>
      <vt:lpstr>リレー申込</vt:lpstr>
      <vt:lpstr>団体</vt:lpstr>
      <vt:lpstr>所属1</vt:lpstr>
      <vt:lpstr>選手</vt:lpstr>
      <vt:lpstr>エントリー</vt:lpstr>
      <vt:lpstr>チーム</vt:lpstr>
      <vt:lpstr>リレー申込!Print_Area</vt:lpstr>
      <vt:lpstr>個人申込!Print_Area</vt:lpstr>
      <vt:lpstr>申込書!Print_Area</vt:lpstr>
      <vt:lpstr>個人申込!Print_Titles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松崎貴夫</cp:lastModifiedBy>
  <cp:lastPrinted>2016-02-29T00:23:26Z</cp:lastPrinted>
  <dcterms:created xsi:type="dcterms:W3CDTF">2003-04-18T11:12:20Z</dcterms:created>
  <dcterms:modified xsi:type="dcterms:W3CDTF">2023-04-18T06:02:57Z</dcterms:modified>
</cp:coreProperties>
</file>